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DATA\Ecrits\Manuscrits\Romane-LGG-1-GA\e-Life-review-february2023\Resubmission-june2023\Source-data\Figure3-Source_Data1\F-I\"/>
    </mc:Choice>
  </mc:AlternateContent>
  <bookViews>
    <workbookView xWindow="180" yWindow="456" windowWidth="17604" windowHeight="13896" tabRatio="500" activeTab="2"/>
  </bookViews>
  <sheets>
    <sheet name="Feuil1" sheetId="1" r:id="rId1"/>
    <sheet name="Feuil2" sheetId="2" r:id="rId2"/>
    <sheet name="2018 + 2021" sheetId="3" r:id="rId3"/>
  </sheets>
  <calcPr calcId="181029" concurrentCalc="0"/>
</workbook>
</file>

<file path=xl/calcChain.xml><?xml version="1.0" encoding="utf-8"?>
<calcChain xmlns="http://schemas.openxmlformats.org/spreadsheetml/2006/main">
  <c r="C108" i="3" l="1"/>
  <c r="C111" i="3"/>
  <c r="C100" i="3"/>
  <c r="C103" i="3"/>
  <c r="C84" i="3"/>
  <c r="C87" i="3"/>
  <c r="C76" i="3"/>
  <c r="C79" i="3"/>
  <c r="C68" i="3"/>
  <c r="C71" i="3"/>
  <c r="C60" i="3"/>
  <c r="C63" i="3"/>
  <c r="C52" i="3"/>
  <c r="C55" i="3"/>
  <c r="C44" i="3"/>
  <c r="C47" i="3"/>
  <c r="C36" i="3"/>
  <c r="C39" i="3"/>
  <c r="C28" i="3"/>
  <c r="C31" i="3"/>
  <c r="C20" i="3"/>
  <c r="C23" i="3"/>
  <c r="C12" i="3"/>
  <c r="C15" i="3"/>
  <c r="C7" i="3"/>
  <c r="C115" i="3"/>
  <c r="D92" i="3"/>
  <c r="D95" i="3"/>
  <c r="D100" i="3"/>
  <c r="D103" i="3"/>
  <c r="D84" i="3"/>
  <c r="D87" i="3"/>
  <c r="D76" i="3"/>
  <c r="D79" i="3"/>
  <c r="D68" i="3"/>
  <c r="D71" i="3"/>
  <c r="D60" i="3"/>
  <c r="D63" i="3"/>
  <c r="D52" i="3"/>
  <c r="D55" i="3"/>
  <c r="D44" i="3"/>
  <c r="D47" i="3"/>
  <c r="D36" i="3"/>
  <c r="D39" i="3"/>
  <c r="D28" i="3"/>
  <c r="D31" i="3"/>
  <c r="D20" i="3"/>
  <c r="D23" i="3"/>
  <c r="D12" i="3"/>
  <c r="D15" i="3"/>
  <c r="D7" i="3"/>
  <c r="D115" i="3"/>
  <c r="E92" i="3"/>
  <c r="E95" i="3"/>
  <c r="E100" i="3"/>
  <c r="E103" i="3"/>
  <c r="E84" i="3"/>
  <c r="E87" i="3"/>
  <c r="E76" i="3"/>
  <c r="E79" i="3"/>
  <c r="E68" i="3"/>
  <c r="E71" i="3"/>
  <c r="E60" i="3"/>
  <c r="E63" i="3"/>
  <c r="E52" i="3"/>
  <c r="E55" i="3"/>
  <c r="E44" i="3"/>
  <c r="E47" i="3"/>
  <c r="E36" i="3"/>
  <c r="E39" i="3"/>
  <c r="E28" i="3"/>
  <c r="E31" i="3"/>
  <c r="E20" i="3"/>
  <c r="E23" i="3"/>
  <c r="E12" i="3"/>
  <c r="E15" i="3"/>
  <c r="E7" i="3"/>
  <c r="E115" i="3"/>
  <c r="F84" i="3"/>
  <c r="F87" i="3"/>
  <c r="F76" i="3"/>
  <c r="F79" i="3"/>
  <c r="F68" i="3"/>
  <c r="F71" i="3"/>
  <c r="F60" i="3"/>
  <c r="F63" i="3"/>
  <c r="F52" i="3"/>
  <c r="F55" i="3"/>
  <c r="F44" i="3"/>
  <c r="F47" i="3"/>
  <c r="F36" i="3"/>
  <c r="F39" i="3"/>
  <c r="F28" i="3"/>
  <c r="F31" i="3"/>
  <c r="F20" i="3"/>
  <c r="F23" i="3"/>
  <c r="F12" i="3"/>
  <c r="F15" i="3"/>
  <c r="F7" i="3"/>
  <c r="F115" i="3"/>
  <c r="B108" i="3"/>
  <c r="B111" i="3"/>
  <c r="B92" i="3"/>
  <c r="B95" i="3"/>
  <c r="B100" i="3"/>
  <c r="B103" i="3"/>
  <c r="B84" i="3"/>
  <c r="B87" i="3"/>
  <c r="B76" i="3"/>
  <c r="B79" i="3"/>
  <c r="B68" i="3"/>
  <c r="B71" i="3"/>
  <c r="B60" i="3"/>
  <c r="B63" i="3"/>
  <c r="B52" i="3"/>
  <c r="B55" i="3"/>
  <c r="B44" i="3"/>
  <c r="B47" i="3"/>
  <c r="B36" i="3"/>
  <c r="B39" i="3"/>
  <c r="B28" i="3"/>
  <c r="B31" i="3"/>
  <c r="B20" i="3"/>
  <c r="B23" i="3"/>
  <c r="B12" i="3"/>
  <c r="B15" i="3"/>
  <c r="B7" i="3"/>
  <c r="B115" i="3"/>
  <c r="F108" i="3"/>
  <c r="F100" i="3"/>
  <c r="F92" i="3"/>
  <c r="B8" i="3"/>
  <c r="D8" i="3"/>
  <c r="E8" i="3"/>
  <c r="F8" i="3"/>
  <c r="B24" i="3"/>
  <c r="C96" i="3"/>
  <c r="F112" i="3"/>
  <c r="E112" i="3"/>
  <c r="D112" i="3"/>
  <c r="C112" i="3"/>
  <c r="B112" i="3"/>
  <c r="E108" i="3"/>
  <c r="D108" i="3"/>
  <c r="F104" i="3"/>
  <c r="E104" i="3"/>
  <c r="D104" i="3"/>
  <c r="C104" i="3"/>
  <c r="B104" i="3"/>
  <c r="B96" i="3"/>
  <c r="F96" i="3"/>
  <c r="E96" i="3"/>
  <c r="D96" i="3"/>
  <c r="F88" i="3"/>
  <c r="E88" i="3"/>
  <c r="D88" i="3"/>
  <c r="C88" i="3"/>
  <c r="B88" i="3"/>
  <c r="F80" i="3"/>
  <c r="E80" i="3"/>
  <c r="D80" i="3"/>
  <c r="C80" i="3"/>
  <c r="B80" i="3"/>
  <c r="F72" i="3"/>
  <c r="E72" i="3"/>
  <c r="D72" i="3"/>
  <c r="C72" i="3"/>
  <c r="B72" i="3"/>
  <c r="F64" i="3"/>
  <c r="E64" i="3"/>
  <c r="D64" i="3"/>
  <c r="C64" i="3"/>
  <c r="B64" i="3"/>
  <c r="F56" i="3"/>
  <c r="E56" i="3"/>
  <c r="D56" i="3"/>
  <c r="C56" i="3"/>
  <c r="B56" i="3"/>
  <c r="F48" i="3"/>
  <c r="E48" i="3"/>
  <c r="D48" i="3"/>
  <c r="C48" i="3"/>
  <c r="B48" i="3"/>
  <c r="F40" i="3"/>
  <c r="E40" i="3"/>
  <c r="D40" i="3"/>
  <c r="C40" i="3"/>
  <c r="B40" i="3"/>
  <c r="F32" i="3"/>
  <c r="E32" i="3"/>
  <c r="D32" i="3"/>
  <c r="C32" i="3"/>
  <c r="B32" i="3"/>
  <c r="F24" i="3"/>
  <c r="E24" i="3"/>
  <c r="D24" i="3"/>
  <c r="C24" i="3"/>
  <c r="F16" i="3"/>
  <c r="E16" i="3"/>
  <c r="D16" i="3"/>
  <c r="C16" i="3"/>
  <c r="B16" i="3"/>
  <c r="B46" i="2"/>
  <c r="I46" i="2"/>
  <c r="B12" i="2"/>
  <c r="B20" i="2"/>
  <c r="B45" i="2"/>
  <c r="I45" i="2"/>
  <c r="F46" i="2"/>
  <c r="J46" i="2"/>
  <c r="F12" i="2"/>
  <c r="F20" i="2"/>
  <c r="F45" i="2"/>
  <c r="J45" i="2"/>
  <c r="P5" i="2"/>
  <c r="F7" i="2"/>
  <c r="B7" i="2"/>
  <c r="N6" i="2"/>
  <c r="O6" i="2"/>
  <c r="P6" i="2"/>
  <c r="O5" i="2"/>
  <c r="P13" i="2"/>
  <c r="F15" i="2"/>
  <c r="B15" i="2"/>
  <c r="N14" i="2"/>
  <c r="O14" i="2"/>
  <c r="P14" i="2"/>
  <c r="O13" i="2"/>
  <c r="P21" i="2"/>
  <c r="F23" i="2"/>
  <c r="B23" i="2"/>
  <c r="N22" i="2"/>
  <c r="O22" i="2"/>
  <c r="P22" i="2"/>
  <c r="O21" i="2"/>
  <c r="O35" i="2"/>
  <c r="N5" i="2"/>
  <c r="N13" i="2"/>
  <c r="N21" i="2"/>
  <c r="N35" i="2"/>
  <c r="P4" i="2"/>
  <c r="O4" i="2"/>
  <c r="P12" i="2"/>
  <c r="O12" i="2"/>
  <c r="P20" i="2"/>
  <c r="O20" i="2"/>
  <c r="O34" i="2"/>
  <c r="N4" i="2"/>
  <c r="N12" i="2"/>
  <c r="N20" i="2"/>
  <c r="N34" i="2"/>
  <c r="F28" i="2"/>
  <c r="F31" i="2"/>
  <c r="O30" i="2"/>
  <c r="B28" i="2"/>
  <c r="B31" i="2"/>
  <c r="N30" i="2"/>
  <c r="P30" i="2"/>
  <c r="P29" i="2"/>
  <c r="O29" i="2"/>
  <c r="N29" i="2"/>
  <c r="P28" i="2"/>
  <c r="O28" i="2"/>
  <c r="N28" i="2"/>
  <c r="E41" i="2"/>
  <c r="D41" i="2"/>
  <c r="C35" i="2"/>
  <c r="B35" i="2"/>
  <c r="U13" i="2"/>
  <c r="U29" i="2"/>
  <c r="U21" i="2"/>
  <c r="D7" i="2"/>
  <c r="S6" i="2"/>
  <c r="U5" i="2"/>
  <c r="U4" i="2"/>
  <c r="K13" i="2"/>
  <c r="C28" i="2"/>
  <c r="C31" i="2"/>
  <c r="J30" i="2"/>
  <c r="K29" i="2"/>
  <c r="K21" i="2"/>
  <c r="D8" i="1"/>
  <c r="B9" i="1"/>
  <c r="C9" i="1"/>
  <c r="D9" i="1"/>
  <c r="B16" i="1"/>
  <c r="D7" i="1"/>
  <c r="C15" i="1"/>
  <c r="B15" i="1"/>
  <c r="D17" i="1"/>
  <c r="D15" i="1"/>
  <c r="K5" i="2"/>
  <c r="K4" i="2"/>
  <c r="D28" i="2"/>
  <c r="E28" i="2"/>
  <c r="U28" i="2"/>
  <c r="F32" i="2"/>
  <c r="E32" i="2"/>
  <c r="D32" i="2"/>
  <c r="C32" i="2"/>
  <c r="B32" i="2"/>
  <c r="E31" i="2"/>
  <c r="T30" i="2"/>
  <c r="F24" i="2"/>
  <c r="E24" i="2"/>
  <c r="D24" i="2"/>
  <c r="C24" i="2"/>
  <c r="B24" i="2"/>
  <c r="E20" i="2"/>
  <c r="E23" i="2"/>
  <c r="T22" i="2"/>
  <c r="D20" i="2"/>
  <c r="C20" i="2"/>
  <c r="C23" i="2"/>
  <c r="J22" i="2"/>
  <c r="D12" i="2"/>
  <c r="E12" i="2"/>
  <c r="C12" i="2"/>
  <c r="C34" i="2"/>
  <c r="C16" i="2"/>
  <c r="D16" i="2"/>
  <c r="E16" i="2"/>
  <c r="F16" i="2"/>
  <c r="B16" i="2"/>
  <c r="E15" i="2"/>
  <c r="D15" i="2"/>
  <c r="S14" i="2"/>
  <c r="D40" i="1"/>
  <c r="B42" i="1"/>
  <c r="C42" i="1"/>
  <c r="D42" i="1"/>
  <c r="B48" i="1"/>
  <c r="E7" i="2"/>
  <c r="T6" i="2"/>
  <c r="C7" i="2"/>
  <c r="I8" i="1"/>
  <c r="G9" i="1"/>
  <c r="H9" i="1"/>
  <c r="I9" i="1"/>
  <c r="G16" i="1"/>
  <c r="M59" i="1"/>
  <c r="M42" i="1"/>
  <c r="M25" i="1"/>
  <c r="I58" i="1"/>
  <c r="G59" i="1"/>
  <c r="H59" i="1"/>
  <c r="I59" i="1"/>
  <c r="G66" i="1"/>
  <c r="I57" i="1"/>
  <c r="G65" i="1"/>
  <c r="M67" i="1"/>
  <c r="G67" i="1"/>
  <c r="C59" i="1"/>
  <c r="C67" i="1"/>
  <c r="L59" i="1"/>
  <c r="L67" i="1"/>
  <c r="H67" i="1"/>
  <c r="B59" i="1"/>
  <c r="B67" i="1"/>
  <c r="N58" i="1"/>
  <c r="N66" i="1"/>
  <c r="I66" i="1"/>
  <c r="D58" i="1"/>
  <c r="D66" i="1"/>
  <c r="N57" i="1"/>
  <c r="H65" i="1"/>
  <c r="D57" i="1"/>
  <c r="M50" i="1"/>
  <c r="L42" i="1"/>
  <c r="L50" i="1"/>
  <c r="H42" i="1"/>
  <c r="H50" i="1"/>
  <c r="G42" i="1"/>
  <c r="I42" i="1"/>
  <c r="I50" i="1"/>
  <c r="C50" i="1"/>
  <c r="B50" i="1"/>
  <c r="N41" i="1"/>
  <c r="I41" i="1"/>
  <c r="I49" i="1"/>
  <c r="D41" i="1"/>
  <c r="N40" i="1"/>
  <c r="I40" i="1"/>
  <c r="M33" i="1"/>
  <c r="L25" i="1"/>
  <c r="L33" i="1"/>
  <c r="N24" i="1"/>
  <c r="N32" i="1"/>
  <c r="N23" i="1"/>
  <c r="I24" i="1"/>
  <c r="G25" i="1"/>
  <c r="H25" i="1"/>
  <c r="I25" i="1"/>
  <c r="G32" i="1"/>
  <c r="H33" i="1"/>
  <c r="I33" i="1"/>
  <c r="I23" i="1"/>
  <c r="H31" i="1"/>
  <c r="C25" i="1"/>
  <c r="C33" i="1"/>
  <c r="D24" i="1"/>
  <c r="D32" i="1"/>
  <c r="B25" i="1"/>
  <c r="B33" i="1"/>
  <c r="D23" i="1"/>
  <c r="M9" i="1"/>
  <c r="M17" i="1"/>
  <c r="L9" i="1"/>
  <c r="L17" i="1"/>
  <c r="N8" i="1"/>
  <c r="N16" i="1"/>
  <c r="N7" i="1"/>
  <c r="H17" i="1"/>
  <c r="G17" i="1"/>
  <c r="I16" i="1"/>
  <c r="I7" i="1"/>
  <c r="B17" i="1"/>
  <c r="K6" i="2"/>
  <c r="I5" i="2"/>
  <c r="C15" i="2"/>
  <c r="I6" i="2"/>
  <c r="J14" i="2"/>
  <c r="T14" i="2"/>
  <c r="B34" i="2"/>
  <c r="K12" i="2"/>
  <c r="E40" i="2"/>
  <c r="U12" i="2"/>
  <c r="K20" i="2"/>
  <c r="D23" i="2"/>
  <c r="S22" i="2"/>
  <c r="U22" i="2"/>
  <c r="D40" i="2"/>
  <c r="U20" i="2"/>
  <c r="K28" i="2"/>
  <c r="J5" i="2"/>
  <c r="U14" i="2"/>
  <c r="S13" i="2"/>
  <c r="J6" i="2"/>
  <c r="J4" i="2"/>
  <c r="D31" i="2"/>
  <c r="S30" i="2"/>
  <c r="U30" i="2"/>
  <c r="I4" i="2"/>
  <c r="U6" i="2"/>
  <c r="S5" i="2"/>
  <c r="S21" i="2"/>
  <c r="S35" i="2"/>
  <c r="T21" i="2"/>
  <c r="S4" i="2"/>
  <c r="S29" i="2"/>
  <c r="T28" i="2"/>
  <c r="T29" i="2"/>
  <c r="I67" i="1"/>
  <c r="D59" i="1"/>
  <c r="D67" i="1"/>
  <c r="N59" i="1"/>
  <c r="N67" i="1"/>
  <c r="C65" i="1"/>
  <c r="I65" i="1"/>
  <c r="B66" i="1"/>
  <c r="H66" i="1"/>
  <c r="D65" i="1"/>
  <c r="N65" i="1"/>
  <c r="H48" i="1"/>
  <c r="D50" i="1"/>
  <c r="N42" i="1"/>
  <c r="N50" i="1"/>
  <c r="C48" i="1"/>
  <c r="G48" i="1"/>
  <c r="I48" i="1"/>
  <c r="M48" i="1"/>
  <c r="B49" i="1"/>
  <c r="D49" i="1"/>
  <c r="H49" i="1"/>
  <c r="L49" i="1"/>
  <c r="N49" i="1"/>
  <c r="G50" i="1"/>
  <c r="D48" i="1"/>
  <c r="N48" i="1"/>
  <c r="G49" i="1"/>
  <c r="N25" i="1"/>
  <c r="N33" i="1"/>
  <c r="L32" i="1"/>
  <c r="N31" i="1"/>
  <c r="H32" i="1"/>
  <c r="I32" i="1"/>
  <c r="G31" i="1"/>
  <c r="I31" i="1"/>
  <c r="G33" i="1"/>
  <c r="D25" i="1"/>
  <c r="B31" i="1"/>
  <c r="D33" i="1"/>
  <c r="C31" i="1"/>
  <c r="B32" i="1"/>
  <c r="D31" i="1"/>
  <c r="N9" i="1"/>
  <c r="N17" i="1"/>
  <c r="N15" i="1"/>
  <c r="I17" i="1"/>
  <c r="I15" i="1"/>
  <c r="C16" i="1"/>
  <c r="C17" i="1"/>
  <c r="D16" i="1"/>
  <c r="S28" i="2"/>
  <c r="K22" i="2"/>
  <c r="I22" i="2"/>
  <c r="T12" i="2"/>
  <c r="S12" i="2"/>
  <c r="S20" i="2"/>
  <c r="S34" i="2"/>
  <c r="T13" i="2"/>
  <c r="I21" i="2"/>
  <c r="T4" i="2"/>
  <c r="T5" i="2"/>
  <c r="K30" i="2"/>
  <c r="I30" i="2"/>
  <c r="T20" i="2"/>
  <c r="I20" i="2"/>
  <c r="J20" i="2"/>
  <c r="I14" i="2"/>
  <c r="K14" i="2"/>
  <c r="L66" i="1"/>
  <c r="M31" i="1"/>
  <c r="M32" i="1"/>
  <c r="L48" i="1"/>
  <c r="L16" i="1"/>
  <c r="L65" i="1"/>
  <c r="M66" i="1"/>
  <c r="M65" i="1"/>
  <c r="B65" i="1"/>
  <c r="C66" i="1"/>
  <c r="C49" i="1"/>
  <c r="M49" i="1"/>
  <c r="L31" i="1"/>
  <c r="C32" i="1"/>
  <c r="M15" i="1"/>
  <c r="M16" i="1"/>
  <c r="L15" i="1"/>
  <c r="H15" i="1"/>
  <c r="H16" i="1"/>
  <c r="G15" i="1"/>
  <c r="I13" i="2"/>
  <c r="I35" i="2"/>
  <c r="I12" i="2"/>
  <c r="I34" i="2"/>
  <c r="J13" i="2"/>
  <c r="I29" i="2"/>
  <c r="J29" i="2"/>
  <c r="T35" i="2"/>
  <c r="T34" i="2"/>
  <c r="B43" i="2"/>
  <c r="J12" i="2"/>
  <c r="J34" i="2"/>
  <c r="J21" i="2"/>
  <c r="I28" i="2"/>
  <c r="J28" i="2"/>
  <c r="J35" i="2"/>
  <c r="B37" i="2"/>
  <c r="B2" i="1"/>
  <c r="B48" i="2"/>
</calcChain>
</file>

<file path=xl/sharedStrings.xml><?xml version="1.0" encoding="utf-8"?>
<sst xmlns="http://schemas.openxmlformats.org/spreadsheetml/2006/main" count="532" uniqueCount="76">
  <si>
    <t>nb CP</t>
  </si>
  <si>
    <t>WT</t>
  </si>
  <si>
    <t>total</t>
  </si>
  <si>
    <t>mort</t>
  </si>
  <si>
    <t>pas mort</t>
  </si>
  <si>
    <t>Expected</t>
  </si>
  <si>
    <t>p=</t>
  </si>
  <si>
    <t xml:space="preserve">si p&lt;0,05 : il y a une différence significative. </t>
  </si>
  <si>
    <t>Test du Chi2</t>
  </si>
  <si>
    <t>Jour n°1</t>
  </si>
  <si>
    <t>nb de mort</t>
  </si>
  <si>
    <t>nb de survivants</t>
  </si>
  <si>
    <t>nb de survivant</t>
  </si>
  <si>
    <t>Jour n°3</t>
  </si>
  <si>
    <t>tm3489</t>
  </si>
  <si>
    <t>Jour n°5</t>
  </si>
  <si>
    <t>lgg-1(GA)</t>
  </si>
  <si>
    <t>N2 / lgg-1(tm3489)</t>
  </si>
  <si>
    <t>lgg-1(GA)/ lgg-1(tm3489)</t>
  </si>
  <si>
    <t>lgg-2(tm5755)/ lgg-1(tm3489)</t>
  </si>
  <si>
    <t>lgg-1(GA); lgg-2(tm5755)/ lgg-1(tm3489)</t>
  </si>
  <si>
    <t>lgg-1(GA) lgg-2(tm5755)</t>
  </si>
  <si>
    <t>lgg-2(tm5755)</t>
  </si>
  <si>
    <t>% de survie</t>
  </si>
  <si>
    <t xml:space="preserve">number of dead worms- nm </t>
  </si>
  <si>
    <t>number of survived worms- ns</t>
  </si>
  <si>
    <t>lgg-1(tm3489)</t>
  </si>
  <si>
    <t>wt</t>
  </si>
  <si>
    <t xml:space="preserve">total of worms </t>
  </si>
  <si>
    <t>number of  worms- np</t>
  </si>
  <si>
    <t xml:space="preserve">J1 STARVATION </t>
  </si>
  <si>
    <t>J3 STARVATION</t>
  </si>
  <si>
    <t>J5 STARVATION</t>
  </si>
  <si>
    <t>J7 STARVATION</t>
  </si>
  <si>
    <t>nm</t>
  </si>
  <si>
    <t>ns</t>
  </si>
  <si>
    <t>T nm tot</t>
  </si>
  <si>
    <t>T ns tot</t>
  </si>
  <si>
    <t xml:space="preserve">p value </t>
  </si>
  <si>
    <t>lgg-1(GA);lgg-2(tm5755)</t>
  </si>
  <si>
    <t>J26 STARVATION</t>
  </si>
  <si>
    <t>J26</t>
  </si>
  <si>
    <t xml:space="preserve">J0 STARVATION </t>
  </si>
  <si>
    <t>J2 STARVATION</t>
  </si>
  <si>
    <t>J4 STARVATION</t>
  </si>
  <si>
    <t>J6 STARVATION</t>
  </si>
  <si>
    <t>J8 STARVATION</t>
  </si>
  <si>
    <t>J10 STARVATION</t>
  </si>
  <si>
    <t>J12 STARVATION</t>
  </si>
  <si>
    <t>J14 STARVATION</t>
  </si>
  <si>
    <t>J16 STARVATION</t>
  </si>
  <si>
    <t>J18 STARVATION</t>
  </si>
  <si>
    <t>J20 STARVATION</t>
  </si>
  <si>
    <t>J22 STARVATION</t>
  </si>
  <si>
    <t>J24 STARVATION</t>
  </si>
  <si>
    <t>J0</t>
  </si>
  <si>
    <t>J2</t>
  </si>
  <si>
    <t>J4</t>
  </si>
  <si>
    <t>J6</t>
  </si>
  <si>
    <t>J8</t>
  </si>
  <si>
    <t>J10</t>
  </si>
  <si>
    <t>J12</t>
  </si>
  <si>
    <t>J14</t>
  </si>
  <si>
    <t>J16</t>
  </si>
  <si>
    <t>J18</t>
  </si>
  <si>
    <t>J20</t>
  </si>
  <si>
    <t>J22</t>
  </si>
  <si>
    <t>J24</t>
  </si>
  <si>
    <t xml:space="preserve">moyenne totale of worm </t>
  </si>
  <si>
    <t>lgg-1(G116AG117stop) lgg-2(tm5755)</t>
  </si>
  <si>
    <t>4,52%%</t>
  </si>
  <si>
    <t>0,56%%</t>
  </si>
  <si>
    <t>lgg-1(G116A) lgg-2(tm5755)</t>
  </si>
  <si>
    <t>lgg-1(G116AG117*)</t>
  </si>
  <si>
    <t>lgg-1(G116AG117A)</t>
  </si>
  <si>
    <t>29,77`%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</si>
</sst>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/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3" borderId="0" xfId="0" applyFill="1"/>
    <xf numFmtId="0" fontId="0" fillId="4" borderId="0" xfId="0" applyFill="1"/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5" borderId="0" xfId="0" applyFill="1"/>
    <xf numFmtId="0" fontId="0" fillId="6" borderId="0" xfId="0" applyFill="1"/>
    <xf numFmtId="0" fontId="3" fillId="4" borderId="0" xfId="0" applyFont="1" applyFill="1"/>
    <xf numFmtId="0" fontId="1" fillId="4" borderId="0" xfId="0" applyFont="1" applyFill="1"/>
    <xf numFmtId="0" fontId="3" fillId="6" borderId="0" xfId="0" applyFont="1" applyFill="1"/>
    <xf numFmtId="0" fontId="1" fillId="6" borderId="0" xfId="0" applyFont="1" applyFill="1"/>
    <xf numFmtId="0" fontId="3" fillId="3" borderId="0" xfId="0" applyFont="1" applyFill="1"/>
    <xf numFmtId="0" fontId="1" fillId="3" borderId="0" xfId="0" applyFont="1" applyFill="1"/>
    <xf numFmtId="0" fontId="0" fillId="7" borderId="0" xfId="0" applyFill="1"/>
    <xf numFmtId="0" fontId="5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/>
    </xf>
    <xf numFmtId="10" fontId="2" fillId="4" borderId="0" xfId="0" applyNumberFormat="1" applyFont="1" applyFill="1" applyAlignment="1">
      <alignment horizontal="center"/>
    </xf>
    <xf numFmtId="10" fontId="2" fillId="3" borderId="0" xfId="0" applyNumberFormat="1" applyFont="1" applyFill="1" applyAlignment="1">
      <alignment horizontal="center"/>
    </xf>
    <xf numFmtId="10" fontId="2" fillId="6" borderId="0" xfId="0" applyNumberFormat="1" applyFont="1" applyFill="1" applyAlignment="1">
      <alignment horizontal="center"/>
    </xf>
    <xf numFmtId="0" fontId="3" fillId="8" borderId="0" xfId="0" applyFont="1" applyFill="1"/>
    <xf numFmtId="0" fontId="1" fillId="8" borderId="0" xfId="0" applyFont="1" applyFill="1"/>
    <xf numFmtId="0" fontId="0" fillId="8" borderId="0" xfId="0" applyFill="1"/>
    <xf numFmtId="10" fontId="2" fillId="8" borderId="0" xfId="0" applyNumberFormat="1" applyFont="1" applyFill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2" borderId="2" xfId="0" applyFont="1" applyFill="1" applyBorder="1" applyAlignment="1">
      <alignment horizontal="center" vertical="center"/>
    </xf>
    <xf numFmtId="0" fontId="3" fillId="9" borderId="0" xfId="0" applyFont="1" applyFill="1"/>
    <xf numFmtId="0" fontId="1" fillId="9" borderId="0" xfId="0" applyFont="1" applyFill="1"/>
    <xf numFmtId="0" fontId="0" fillId="9" borderId="0" xfId="0" applyFill="1"/>
    <xf numFmtId="10" fontId="2" fillId="9" borderId="0" xfId="0" applyNumberFormat="1" applyFont="1" applyFill="1" applyAlignment="1">
      <alignment horizontal="center"/>
    </xf>
    <xf numFmtId="0" fontId="3" fillId="10" borderId="0" xfId="0" applyFont="1" applyFill="1"/>
    <xf numFmtId="0" fontId="1" fillId="10" borderId="0" xfId="0" applyFont="1" applyFill="1"/>
    <xf numFmtId="0" fontId="0" fillId="10" borderId="0" xfId="0" applyFill="1"/>
    <xf numFmtId="10" fontId="2" fillId="10" borderId="0" xfId="0" applyNumberFormat="1" applyFont="1" applyFill="1" applyAlignment="1">
      <alignment horizontal="center"/>
    </xf>
    <xf numFmtId="0" fontId="3" fillId="11" borderId="0" xfId="0" applyFont="1" applyFill="1"/>
    <xf numFmtId="0" fontId="1" fillId="11" borderId="0" xfId="0" applyFont="1" applyFill="1"/>
    <xf numFmtId="0" fontId="0" fillId="11" borderId="0" xfId="0" applyFill="1"/>
    <xf numFmtId="10" fontId="2" fillId="11" borderId="0" xfId="0" applyNumberFormat="1" applyFont="1" applyFill="1" applyAlignment="1">
      <alignment horizontal="center"/>
    </xf>
    <xf numFmtId="0" fontId="3" fillId="12" borderId="0" xfId="0" applyFont="1" applyFill="1"/>
    <xf numFmtId="0" fontId="1" fillId="12" borderId="0" xfId="0" applyFont="1" applyFill="1"/>
    <xf numFmtId="0" fontId="0" fillId="12" borderId="0" xfId="0" applyFill="1"/>
    <xf numFmtId="10" fontId="2" fillId="12" borderId="0" xfId="0" applyNumberFormat="1" applyFont="1" applyFill="1" applyAlignment="1">
      <alignment horizontal="center"/>
    </xf>
    <xf numFmtId="0" fontId="3" fillId="13" borderId="0" xfId="0" applyFont="1" applyFill="1"/>
    <xf numFmtId="0" fontId="1" fillId="13" borderId="0" xfId="0" applyFont="1" applyFill="1"/>
    <xf numFmtId="0" fontId="0" fillId="13" borderId="0" xfId="0" applyFill="1"/>
    <xf numFmtId="10" fontId="2" fillId="13" borderId="0" xfId="0" applyNumberFormat="1" applyFont="1" applyFill="1" applyAlignment="1">
      <alignment horizontal="center"/>
    </xf>
    <xf numFmtId="0" fontId="3" fillId="14" borderId="0" xfId="0" applyFont="1" applyFill="1"/>
    <xf numFmtId="0" fontId="1" fillId="14" borderId="0" xfId="0" applyFont="1" applyFill="1"/>
    <xf numFmtId="0" fontId="0" fillId="14" borderId="0" xfId="0" applyFill="1"/>
    <xf numFmtId="10" fontId="2" fillId="14" borderId="0" xfId="0" applyNumberFormat="1" applyFont="1" applyFill="1" applyAlignment="1">
      <alignment horizontal="center"/>
    </xf>
    <xf numFmtId="0" fontId="3" fillId="15" borderId="0" xfId="0" applyFont="1" applyFill="1"/>
    <xf numFmtId="0" fontId="1" fillId="15" borderId="0" xfId="0" applyFont="1" applyFill="1"/>
    <xf numFmtId="0" fontId="0" fillId="15" borderId="0" xfId="0" applyFill="1"/>
    <xf numFmtId="10" fontId="2" fillId="15" borderId="0" xfId="0" applyNumberFormat="1" applyFont="1" applyFill="1" applyAlignment="1">
      <alignment horizontal="center"/>
    </xf>
    <xf numFmtId="0" fontId="3" fillId="16" borderId="0" xfId="0" applyFont="1" applyFill="1"/>
    <xf numFmtId="0" fontId="1" fillId="16" borderId="0" xfId="0" applyFont="1" applyFill="1"/>
    <xf numFmtId="0" fontId="0" fillId="16" borderId="0" xfId="0" applyFill="1"/>
    <xf numFmtId="10" fontId="2" fillId="16" borderId="0" xfId="0" applyNumberFormat="1" applyFont="1" applyFill="1" applyAlignment="1">
      <alignment horizontal="center"/>
    </xf>
    <xf numFmtId="0" fontId="3" fillId="17" borderId="0" xfId="0" applyFont="1" applyFill="1"/>
    <xf numFmtId="0" fontId="1" fillId="17" borderId="0" xfId="0" applyFont="1" applyFill="1"/>
    <xf numFmtId="0" fontId="0" fillId="17" borderId="0" xfId="0" applyFill="1"/>
    <xf numFmtId="10" fontId="2" fillId="17" borderId="0" xfId="0" applyNumberFormat="1" applyFont="1" applyFill="1" applyAlignment="1">
      <alignment horizontal="center"/>
    </xf>
    <xf numFmtId="10" fontId="0" fillId="17" borderId="0" xfId="0" applyNumberFormat="1" applyFill="1" applyAlignment="1">
      <alignment horizontal="center"/>
    </xf>
    <xf numFmtId="0" fontId="3" fillId="18" borderId="0" xfId="0" applyFont="1" applyFill="1"/>
    <xf numFmtId="0" fontId="1" fillId="18" borderId="0" xfId="0" applyFont="1" applyFill="1"/>
    <xf numFmtId="0" fontId="0" fillId="18" borderId="0" xfId="0" applyFill="1"/>
    <xf numFmtId="10" fontId="2" fillId="18" borderId="0" xfId="0" applyNumberFormat="1" applyFont="1" applyFill="1" applyAlignment="1">
      <alignment horizontal="center"/>
    </xf>
    <xf numFmtId="9" fontId="0" fillId="0" borderId="0" xfId="0" applyNumberFormat="1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7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fr-FR"/>
              <a:t>STARVATION 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'2018 + 2021'!$I$2</c:f>
              <c:strCache>
                <c:ptCount val="1"/>
                <c:pt idx="0">
                  <c:v>wt</c:v>
                </c:pt>
              </c:strCache>
            </c:strRef>
          </c:tx>
          <c:spPr>
            <a:ln w="25400">
              <a:solidFill>
                <a:srgbClr val="666699"/>
              </a:solidFill>
              <a:prstDash val="solid"/>
            </a:ln>
          </c:spPr>
          <c:marker>
            <c:symbol val="none"/>
          </c:marker>
          <c:cat>
            <c:strRef>
              <c:f>'2018 + 2021'!$H$3:$H$17</c:f>
              <c:strCache>
                <c:ptCount val="15"/>
                <c:pt idx="0">
                  <c:v>J0</c:v>
                </c:pt>
                <c:pt idx="1">
                  <c:v>J2</c:v>
                </c:pt>
                <c:pt idx="2">
                  <c:v>J4</c:v>
                </c:pt>
                <c:pt idx="3">
                  <c:v>J6</c:v>
                </c:pt>
                <c:pt idx="4">
                  <c:v>J8</c:v>
                </c:pt>
                <c:pt idx="5">
                  <c:v>J10</c:v>
                </c:pt>
                <c:pt idx="6">
                  <c:v>J12</c:v>
                </c:pt>
                <c:pt idx="7">
                  <c:v>J14</c:v>
                </c:pt>
                <c:pt idx="8">
                  <c:v>J16</c:v>
                </c:pt>
                <c:pt idx="9">
                  <c:v>J18</c:v>
                </c:pt>
                <c:pt idx="10">
                  <c:v>J20</c:v>
                </c:pt>
                <c:pt idx="11">
                  <c:v>J22</c:v>
                </c:pt>
                <c:pt idx="12">
                  <c:v>J24</c:v>
                </c:pt>
                <c:pt idx="13">
                  <c:v>J26</c:v>
                </c:pt>
                <c:pt idx="14">
                  <c:v>J26</c:v>
                </c:pt>
              </c:strCache>
            </c:strRef>
          </c:cat>
          <c:val>
            <c:numRef>
              <c:f>'2018 + 2021'!$I$3:$I$17</c:f>
              <c:numCache>
                <c:formatCode>0.00%</c:formatCode>
                <c:ptCount val="15"/>
                <c:pt idx="0">
                  <c:v>1</c:v>
                </c:pt>
                <c:pt idx="1">
                  <c:v>1</c:v>
                </c:pt>
                <c:pt idx="2">
                  <c:v>0.8314606741573034</c:v>
                </c:pt>
                <c:pt idx="3">
                  <c:v>0.82300884955752207</c:v>
                </c:pt>
                <c:pt idx="4">
                  <c:v>0.81751824817518304</c:v>
                </c:pt>
                <c:pt idx="5">
                  <c:v>0.80833333333333335</c:v>
                </c:pt>
                <c:pt idx="6">
                  <c:v>0.74757281553398058</c:v>
                </c:pt>
                <c:pt idx="7">
                  <c:v>0.7429</c:v>
                </c:pt>
                <c:pt idx="8">
                  <c:v>0.70750000000000002</c:v>
                </c:pt>
                <c:pt idx="9">
                  <c:v>0.65649999999999997</c:v>
                </c:pt>
                <c:pt idx="10">
                  <c:v>0.31531531531531531</c:v>
                </c:pt>
                <c:pt idx="11">
                  <c:v>0.21</c:v>
                </c:pt>
                <c:pt idx="12">
                  <c:v>0.17857142857142858</c:v>
                </c:pt>
                <c:pt idx="13">
                  <c:v>0.06</c:v>
                </c:pt>
                <c:pt idx="14" formatCode="General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8F6-44FA-92DA-ECC62DA7C448}"/>
            </c:ext>
          </c:extLst>
        </c:ser>
        <c:ser>
          <c:idx val="1"/>
          <c:order val="1"/>
          <c:tx>
            <c:strRef>
              <c:f>'2018 + 2021'!$J$2</c:f>
              <c:strCache>
                <c:ptCount val="1"/>
                <c:pt idx="0">
                  <c:v>lgg-1(tm3489)</c:v>
                </c:pt>
              </c:strCache>
            </c:strRef>
          </c:tx>
          <c:spPr>
            <a:ln w="25400">
              <a:solidFill>
                <a:srgbClr val="FEA746"/>
              </a:solidFill>
              <a:prstDash val="solid"/>
            </a:ln>
          </c:spPr>
          <c:marker>
            <c:symbol val="none"/>
          </c:marker>
          <c:cat>
            <c:strRef>
              <c:f>'2018 + 2021'!$H$3:$H$17</c:f>
              <c:strCache>
                <c:ptCount val="15"/>
                <c:pt idx="0">
                  <c:v>J0</c:v>
                </c:pt>
                <c:pt idx="1">
                  <c:v>J2</c:v>
                </c:pt>
                <c:pt idx="2">
                  <c:v>J4</c:v>
                </c:pt>
                <c:pt idx="3">
                  <c:v>J6</c:v>
                </c:pt>
                <c:pt idx="4">
                  <c:v>J8</c:v>
                </c:pt>
                <c:pt idx="5">
                  <c:v>J10</c:v>
                </c:pt>
                <c:pt idx="6">
                  <c:v>J12</c:v>
                </c:pt>
                <c:pt idx="7">
                  <c:v>J14</c:v>
                </c:pt>
                <c:pt idx="8">
                  <c:v>J16</c:v>
                </c:pt>
                <c:pt idx="9">
                  <c:v>J18</c:v>
                </c:pt>
                <c:pt idx="10">
                  <c:v>J20</c:v>
                </c:pt>
                <c:pt idx="11">
                  <c:v>J22</c:v>
                </c:pt>
                <c:pt idx="12">
                  <c:v>J24</c:v>
                </c:pt>
                <c:pt idx="13">
                  <c:v>J26</c:v>
                </c:pt>
                <c:pt idx="14">
                  <c:v>J26</c:v>
                </c:pt>
              </c:strCache>
            </c:strRef>
          </c:cat>
          <c:val>
            <c:numRef>
              <c:f>'2018 + 2021'!$J$3:$J$17</c:f>
              <c:numCache>
                <c:formatCode>0.00%</c:formatCode>
                <c:ptCount val="15"/>
                <c:pt idx="0">
                  <c:v>1</c:v>
                </c:pt>
                <c:pt idx="1">
                  <c:v>0.81669999999999998</c:v>
                </c:pt>
                <c:pt idx="2">
                  <c:v>0.36979166666666669</c:v>
                </c:pt>
                <c:pt idx="3">
                  <c:v>0.28333333333333333</c:v>
                </c:pt>
                <c:pt idx="4">
                  <c:v>7.1129707112970716E-2</c:v>
                </c:pt>
                <c:pt idx="5">
                  <c:v>2.8571428571428571E-2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 formatCode="General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8F6-44FA-92DA-ECC62DA7C448}"/>
            </c:ext>
          </c:extLst>
        </c:ser>
        <c:ser>
          <c:idx val="2"/>
          <c:order val="2"/>
          <c:tx>
            <c:strRef>
              <c:f>'2018 + 2021'!$K$2</c:f>
              <c:strCache>
                <c:ptCount val="1"/>
                <c:pt idx="0">
                  <c:v>lgg-1(GA)</c:v>
                </c:pt>
              </c:strCache>
            </c:strRef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ymbol val="none"/>
          </c:marker>
          <c:cat>
            <c:strRef>
              <c:f>'2018 + 2021'!$H$3:$H$17</c:f>
              <c:strCache>
                <c:ptCount val="15"/>
                <c:pt idx="0">
                  <c:v>J0</c:v>
                </c:pt>
                <c:pt idx="1">
                  <c:v>J2</c:v>
                </c:pt>
                <c:pt idx="2">
                  <c:v>J4</c:v>
                </c:pt>
                <c:pt idx="3">
                  <c:v>J6</c:v>
                </c:pt>
                <c:pt idx="4">
                  <c:v>J8</c:v>
                </c:pt>
                <c:pt idx="5">
                  <c:v>J10</c:v>
                </c:pt>
                <c:pt idx="6">
                  <c:v>J12</c:v>
                </c:pt>
                <c:pt idx="7">
                  <c:v>J14</c:v>
                </c:pt>
                <c:pt idx="8">
                  <c:v>J16</c:v>
                </c:pt>
                <c:pt idx="9">
                  <c:v>J18</c:v>
                </c:pt>
                <c:pt idx="10">
                  <c:v>J20</c:v>
                </c:pt>
                <c:pt idx="11">
                  <c:v>J22</c:v>
                </c:pt>
                <c:pt idx="12">
                  <c:v>J24</c:v>
                </c:pt>
                <c:pt idx="13">
                  <c:v>J26</c:v>
                </c:pt>
                <c:pt idx="14">
                  <c:v>J26</c:v>
                </c:pt>
              </c:strCache>
            </c:strRef>
          </c:cat>
          <c:val>
            <c:numRef>
              <c:f>'2018 + 2021'!$K$3:$K$17</c:f>
              <c:numCache>
                <c:formatCode>0.00%</c:formatCode>
                <c:ptCount val="15"/>
                <c:pt idx="0">
                  <c:v>1</c:v>
                </c:pt>
                <c:pt idx="1">
                  <c:v>0.98666666666666669</c:v>
                </c:pt>
                <c:pt idx="2">
                  <c:v>0.84466019417475724</c:v>
                </c:pt>
                <c:pt idx="3">
                  <c:v>0.82608695652173914</c:v>
                </c:pt>
                <c:pt idx="4">
                  <c:v>0.81730769230769229</c:v>
                </c:pt>
                <c:pt idx="5">
                  <c:v>0.81632653061224492</c:v>
                </c:pt>
                <c:pt idx="6">
                  <c:v>0.77450980392156865</c:v>
                </c:pt>
                <c:pt idx="7">
                  <c:v>0.6853932584269663</c:v>
                </c:pt>
                <c:pt idx="8">
                  <c:v>0.63639999999999997</c:v>
                </c:pt>
                <c:pt idx="9">
                  <c:v>0.35</c:v>
                </c:pt>
                <c:pt idx="10">
                  <c:v>0.25</c:v>
                </c:pt>
                <c:pt idx="11">
                  <c:v>0.17</c:v>
                </c:pt>
                <c:pt idx="12">
                  <c:v>9.2307692307692313E-2</c:v>
                </c:pt>
                <c:pt idx="13">
                  <c:v>6.363636363636363E-2</c:v>
                </c:pt>
                <c:pt idx="14" formatCode="General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8F6-44FA-92DA-ECC62DA7C448}"/>
            </c:ext>
          </c:extLst>
        </c:ser>
        <c:ser>
          <c:idx val="3"/>
          <c:order val="3"/>
          <c:tx>
            <c:strRef>
              <c:f>'2018 + 2021'!$L$2</c:f>
              <c:strCache>
                <c:ptCount val="1"/>
                <c:pt idx="0">
                  <c:v>lgg-2(tm5755)</c:v>
                </c:pt>
              </c:strCache>
            </c:strRef>
          </c:tx>
          <c:spPr>
            <a:ln w="25400">
              <a:solidFill>
                <a:srgbClr val="FFCC00"/>
              </a:solidFill>
              <a:prstDash val="solid"/>
            </a:ln>
          </c:spPr>
          <c:marker>
            <c:symbol val="none"/>
          </c:marker>
          <c:cat>
            <c:strRef>
              <c:f>'2018 + 2021'!$H$3:$H$17</c:f>
              <c:strCache>
                <c:ptCount val="15"/>
                <c:pt idx="0">
                  <c:v>J0</c:v>
                </c:pt>
                <c:pt idx="1">
                  <c:v>J2</c:v>
                </c:pt>
                <c:pt idx="2">
                  <c:v>J4</c:v>
                </c:pt>
                <c:pt idx="3">
                  <c:v>J6</c:v>
                </c:pt>
                <c:pt idx="4">
                  <c:v>J8</c:v>
                </c:pt>
                <c:pt idx="5">
                  <c:v>J10</c:v>
                </c:pt>
                <c:pt idx="6">
                  <c:v>J12</c:v>
                </c:pt>
                <c:pt idx="7">
                  <c:v>J14</c:v>
                </c:pt>
                <c:pt idx="8">
                  <c:v>J16</c:v>
                </c:pt>
                <c:pt idx="9">
                  <c:v>J18</c:v>
                </c:pt>
                <c:pt idx="10">
                  <c:v>J20</c:v>
                </c:pt>
                <c:pt idx="11">
                  <c:v>J22</c:v>
                </c:pt>
                <c:pt idx="12">
                  <c:v>J24</c:v>
                </c:pt>
                <c:pt idx="13">
                  <c:v>J26</c:v>
                </c:pt>
                <c:pt idx="14">
                  <c:v>J26</c:v>
                </c:pt>
              </c:strCache>
            </c:strRef>
          </c:cat>
          <c:val>
            <c:numRef>
              <c:f>'2018 + 2021'!$L$3:$L$17</c:f>
              <c:numCache>
                <c:formatCode>0.00%</c:formatCode>
                <c:ptCount val="15"/>
                <c:pt idx="0">
                  <c:v>1</c:v>
                </c:pt>
                <c:pt idx="1">
                  <c:v>0.97222222222222221</c:v>
                </c:pt>
                <c:pt idx="2">
                  <c:v>0.83505154639175261</c:v>
                </c:pt>
                <c:pt idx="3">
                  <c:v>0.81707317073170727</c:v>
                </c:pt>
                <c:pt idx="4">
                  <c:v>0.78899082568807344</c:v>
                </c:pt>
                <c:pt idx="5">
                  <c:v>0.797752808988764</c:v>
                </c:pt>
                <c:pt idx="6">
                  <c:v>0.78102189781021902</c:v>
                </c:pt>
                <c:pt idx="7">
                  <c:v>0.6696428571428571</c:v>
                </c:pt>
                <c:pt idx="8">
                  <c:v>0.64655172413793105</c:v>
                </c:pt>
                <c:pt idx="9">
                  <c:v>0.63</c:v>
                </c:pt>
                <c:pt idx="10">
                  <c:v>0.37894736842105264</c:v>
                </c:pt>
                <c:pt idx="11">
                  <c:v>0.32500000000000001</c:v>
                </c:pt>
                <c:pt idx="12">
                  <c:v>0.18681318681318682</c:v>
                </c:pt>
                <c:pt idx="13">
                  <c:v>8.8495575221238937E-2</c:v>
                </c:pt>
                <c:pt idx="14" formatCode="General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8F6-44FA-92DA-ECC62DA7C448}"/>
            </c:ext>
          </c:extLst>
        </c:ser>
        <c:ser>
          <c:idx val="5"/>
          <c:order val="4"/>
          <c:tx>
            <c:strRef>
              <c:f>'2018 + 2021'!$N$2</c:f>
              <c:strCache>
                <c:ptCount val="1"/>
                <c:pt idx="0">
                  <c:v>lgg-1(G116AG117stop) lgg-2(tm5755)</c:v>
                </c:pt>
              </c:strCache>
            </c:strRef>
          </c:tx>
          <c:spPr>
            <a:ln w="25400">
              <a:solidFill>
                <a:srgbClr val="4EE257"/>
              </a:solidFill>
              <a:prstDash val="solid"/>
            </a:ln>
          </c:spPr>
          <c:marker>
            <c:symbol val="none"/>
          </c:marker>
          <c:cat>
            <c:strRef>
              <c:f>'2018 + 2021'!$H$3:$H$17</c:f>
              <c:strCache>
                <c:ptCount val="15"/>
                <c:pt idx="0">
                  <c:v>J0</c:v>
                </c:pt>
                <c:pt idx="1">
                  <c:v>J2</c:v>
                </c:pt>
                <c:pt idx="2">
                  <c:v>J4</c:v>
                </c:pt>
                <c:pt idx="3">
                  <c:v>J6</c:v>
                </c:pt>
                <c:pt idx="4">
                  <c:v>J8</c:v>
                </c:pt>
                <c:pt idx="5">
                  <c:v>J10</c:v>
                </c:pt>
                <c:pt idx="6">
                  <c:v>J12</c:v>
                </c:pt>
                <c:pt idx="7">
                  <c:v>J14</c:v>
                </c:pt>
                <c:pt idx="8">
                  <c:v>J16</c:v>
                </c:pt>
                <c:pt idx="9">
                  <c:v>J18</c:v>
                </c:pt>
                <c:pt idx="10">
                  <c:v>J20</c:v>
                </c:pt>
                <c:pt idx="11">
                  <c:v>J22</c:v>
                </c:pt>
                <c:pt idx="12">
                  <c:v>J24</c:v>
                </c:pt>
                <c:pt idx="13">
                  <c:v>J26</c:v>
                </c:pt>
                <c:pt idx="14">
                  <c:v>J26</c:v>
                </c:pt>
              </c:strCache>
            </c:strRef>
          </c:cat>
          <c:val>
            <c:numRef>
              <c:f>'2018 + 2021'!$N$3:$N$17</c:f>
              <c:numCache>
                <c:formatCode>0.00%</c:formatCode>
                <c:ptCount val="15"/>
                <c:pt idx="0">
                  <c:v>1</c:v>
                </c:pt>
                <c:pt idx="1">
                  <c:v>0.99439999999999995</c:v>
                </c:pt>
                <c:pt idx="2">
                  <c:v>0.81359999999999999</c:v>
                </c:pt>
                <c:pt idx="3">
                  <c:v>0.2316</c:v>
                </c:pt>
                <c:pt idx="4">
                  <c:v>0</c:v>
                </c:pt>
                <c:pt idx="5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  <c:pt idx="9" formatCode="General">
                  <c:v>0</c:v>
                </c:pt>
                <c:pt idx="10" formatCode="General">
                  <c:v>0</c:v>
                </c:pt>
                <c:pt idx="11" formatCode="General">
                  <c:v>0</c:v>
                </c:pt>
                <c:pt idx="12" formatCode="General">
                  <c:v>0</c:v>
                </c:pt>
                <c:pt idx="13" formatCode="General">
                  <c:v>0</c:v>
                </c:pt>
                <c:pt idx="14" formatCode="General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8F6-44FA-92DA-ECC62DA7C448}"/>
            </c:ext>
          </c:extLst>
        </c:ser>
        <c:ser>
          <c:idx val="6"/>
          <c:order val="5"/>
          <c:tx>
            <c:strRef>
              <c:f>'2018 + 2021'!$O$2</c:f>
              <c:strCache>
                <c:ptCount val="1"/>
                <c:pt idx="0">
                  <c:v>lgg-1(G116A) lgg-2(tm5755)</c:v>
                </c:pt>
              </c:strCache>
            </c:strRef>
          </c:tx>
          <c:spPr>
            <a:ln w="25400">
              <a:solidFill>
                <a:srgbClr val="333399"/>
              </a:solidFill>
              <a:prstDash val="solid"/>
            </a:ln>
          </c:spPr>
          <c:marker>
            <c:symbol val="none"/>
          </c:marker>
          <c:cat>
            <c:strRef>
              <c:f>'2018 + 2021'!$H$3:$H$17</c:f>
              <c:strCache>
                <c:ptCount val="15"/>
                <c:pt idx="0">
                  <c:v>J0</c:v>
                </c:pt>
                <c:pt idx="1">
                  <c:v>J2</c:v>
                </c:pt>
                <c:pt idx="2">
                  <c:v>J4</c:v>
                </c:pt>
                <c:pt idx="3">
                  <c:v>J6</c:v>
                </c:pt>
                <c:pt idx="4">
                  <c:v>J8</c:v>
                </c:pt>
                <c:pt idx="5">
                  <c:v>J10</c:v>
                </c:pt>
                <c:pt idx="6">
                  <c:v>J12</c:v>
                </c:pt>
                <c:pt idx="7">
                  <c:v>J14</c:v>
                </c:pt>
                <c:pt idx="8">
                  <c:v>J16</c:v>
                </c:pt>
                <c:pt idx="9">
                  <c:v>J18</c:v>
                </c:pt>
                <c:pt idx="10">
                  <c:v>J20</c:v>
                </c:pt>
                <c:pt idx="11">
                  <c:v>J22</c:v>
                </c:pt>
                <c:pt idx="12">
                  <c:v>J24</c:v>
                </c:pt>
                <c:pt idx="13">
                  <c:v>J26</c:v>
                </c:pt>
                <c:pt idx="14">
                  <c:v>J26</c:v>
                </c:pt>
              </c:strCache>
            </c:strRef>
          </c:cat>
          <c:val>
            <c:numRef>
              <c:f>'2018 + 2021'!$O$3:$O$17</c:f>
              <c:numCache>
                <c:formatCode>0.00%</c:formatCode>
                <c:ptCount val="15"/>
                <c:pt idx="0">
                  <c:v>1</c:v>
                </c:pt>
                <c:pt idx="1">
                  <c:v>0.99450000000000005</c:v>
                </c:pt>
                <c:pt idx="2">
                  <c:v>0.93989999999999996</c:v>
                </c:pt>
                <c:pt idx="3">
                  <c:v>0.72130000000000005</c:v>
                </c:pt>
                <c:pt idx="4">
                  <c:v>0.47539999999999999</c:v>
                </c:pt>
                <c:pt idx="5">
                  <c:v>0.23499999999999999</c:v>
                </c:pt>
                <c:pt idx="6">
                  <c:v>9.8400000000000001E-2</c:v>
                </c:pt>
                <c:pt idx="7" formatCode="0%">
                  <c:v>0</c:v>
                </c:pt>
                <c:pt idx="8" formatCode="General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8F6-44FA-92DA-ECC62DA7C448}"/>
            </c:ext>
          </c:extLst>
        </c:ser>
        <c:ser>
          <c:idx val="7"/>
          <c:order val="6"/>
          <c:tx>
            <c:strRef>
              <c:f>'2018 + 2021'!$P$2</c:f>
              <c:strCache>
                <c:ptCount val="1"/>
                <c:pt idx="0">
                  <c:v>lgg-1(G116AG117*)</c:v>
                </c:pt>
              </c:strCache>
            </c:strRef>
          </c:tx>
          <c:spPr>
            <a:ln w="25400">
              <a:solidFill>
                <a:srgbClr val="993300"/>
              </a:solidFill>
              <a:prstDash val="solid"/>
            </a:ln>
          </c:spPr>
          <c:marker>
            <c:symbol val="none"/>
          </c:marker>
          <c:cat>
            <c:strRef>
              <c:f>'2018 + 2021'!$H$3:$H$17</c:f>
              <c:strCache>
                <c:ptCount val="15"/>
                <c:pt idx="0">
                  <c:v>J0</c:v>
                </c:pt>
                <c:pt idx="1">
                  <c:v>J2</c:v>
                </c:pt>
                <c:pt idx="2">
                  <c:v>J4</c:v>
                </c:pt>
                <c:pt idx="3">
                  <c:v>J6</c:v>
                </c:pt>
                <c:pt idx="4">
                  <c:v>J8</c:v>
                </c:pt>
                <c:pt idx="5">
                  <c:v>J10</c:v>
                </c:pt>
                <c:pt idx="6">
                  <c:v>J12</c:v>
                </c:pt>
                <c:pt idx="7">
                  <c:v>J14</c:v>
                </c:pt>
                <c:pt idx="8">
                  <c:v>J16</c:v>
                </c:pt>
                <c:pt idx="9">
                  <c:v>J18</c:v>
                </c:pt>
                <c:pt idx="10">
                  <c:v>J20</c:v>
                </c:pt>
                <c:pt idx="11">
                  <c:v>J22</c:v>
                </c:pt>
                <c:pt idx="12">
                  <c:v>J24</c:v>
                </c:pt>
                <c:pt idx="13">
                  <c:v>J26</c:v>
                </c:pt>
                <c:pt idx="14">
                  <c:v>J26</c:v>
                </c:pt>
              </c:strCache>
            </c:strRef>
          </c:cat>
          <c:val>
            <c:numRef>
              <c:f>'2018 + 2021'!$P$3:$P$17</c:f>
              <c:numCache>
                <c:formatCode>0.00%</c:formatCode>
                <c:ptCount val="15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0.91</c:v>
                </c:pt>
                <c:pt idx="4">
                  <c:v>0.65</c:v>
                </c:pt>
                <c:pt idx="5">
                  <c:v>0.52</c:v>
                </c:pt>
                <c:pt idx="6">
                  <c:v>0.2</c:v>
                </c:pt>
                <c:pt idx="7">
                  <c:v>0.05</c:v>
                </c:pt>
                <c:pt idx="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8F6-44FA-92DA-ECC62DA7C4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26201920"/>
        <c:axId val="1"/>
      </c:lineChart>
      <c:catAx>
        <c:axId val="326201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0.00%" sourceLinked="1"/>
        <c:majorTickMark val="none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3262019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292783090222884"/>
          <c:y val="0.96242795543414217"/>
          <c:w val="0.76568979072547705"/>
          <c:h val="2.439096898601955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55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C0C0C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 alignWithMargins="0"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fr-FR"/>
              <a:t>STARVATION 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374843769528808"/>
          <c:y val="0.14172427008570831"/>
          <c:w val="0.88625156230471192"/>
          <c:h val="0.81801407567416906"/>
        </c:manualLayout>
      </c:layout>
      <c:lineChart>
        <c:grouping val="standard"/>
        <c:varyColors val="0"/>
        <c:ser>
          <c:idx val="0"/>
          <c:order val="0"/>
          <c:tx>
            <c:strRef>
              <c:f>'2018 + 2021'!$I$2</c:f>
              <c:strCache>
                <c:ptCount val="1"/>
                <c:pt idx="0">
                  <c:v>wt</c:v>
                </c:pt>
              </c:strCache>
            </c:strRef>
          </c:tx>
          <c:spPr>
            <a:ln w="25400">
              <a:solidFill>
                <a:srgbClr val="666699"/>
              </a:solidFill>
              <a:prstDash val="solid"/>
            </a:ln>
          </c:spPr>
          <c:marker>
            <c:symbol val="none"/>
          </c:marker>
          <c:cat>
            <c:strRef>
              <c:f>'2018 + 2021'!$H$3:$H$17</c:f>
              <c:strCache>
                <c:ptCount val="15"/>
                <c:pt idx="0">
                  <c:v>J0</c:v>
                </c:pt>
                <c:pt idx="1">
                  <c:v>J2</c:v>
                </c:pt>
                <c:pt idx="2">
                  <c:v>J4</c:v>
                </c:pt>
                <c:pt idx="3">
                  <c:v>J6</c:v>
                </c:pt>
                <c:pt idx="4">
                  <c:v>J8</c:v>
                </c:pt>
                <c:pt idx="5">
                  <c:v>J10</c:v>
                </c:pt>
                <c:pt idx="6">
                  <c:v>J12</c:v>
                </c:pt>
                <c:pt idx="7">
                  <c:v>J14</c:v>
                </c:pt>
                <c:pt idx="8">
                  <c:v>J16</c:v>
                </c:pt>
                <c:pt idx="9">
                  <c:v>J18</c:v>
                </c:pt>
                <c:pt idx="10">
                  <c:v>J20</c:v>
                </c:pt>
                <c:pt idx="11">
                  <c:v>J22</c:v>
                </c:pt>
                <c:pt idx="12">
                  <c:v>J24</c:v>
                </c:pt>
                <c:pt idx="13">
                  <c:v>J26</c:v>
                </c:pt>
                <c:pt idx="14">
                  <c:v>J26</c:v>
                </c:pt>
              </c:strCache>
            </c:strRef>
          </c:cat>
          <c:val>
            <c:numRef>
              <c:f>'2018 + 2021'!$I$3:$I$17</c:f>
              <c:numCache>
                <c:formatCode>0.00%</c:formatCode>
                <c:ptCount val="15"/>
                <c:pt idx="0">
                  <c:v>1</c:v>
                </c:pt>
                <c:pt idx="1">
                  <c:v>1</c:v>
                </c:pt>
                <c:pt idx="2">
                  <c:v>0.8314606741573034</c:v>
                </c:pt>
                <c:pt idx="3">
                  <c:v>0.82300884955752207</c:v>
                </c:pt>
                <c:pt idx="4">
                  <c:v>0.81751824817518304</c:v>
                </c:pt>
                <c:pt idx="5">
                  <c:v>0.80833333333333335</c:v>
                </c:pt>
                <c:pt idx="6">
                  <c:v>0.74757281553398058</c:v>
                </c:pt>
                <c:pt idx="7">
                  <c:v>0.7429</c:v>
                </c:pt>
                <c:pt idx="8">
                  <c:v>0.70750000000000002</c:v>
                </c:pt>
                <c:pt idx="9">
                  <c:v>0.65649999999999997</c:v>
                </c:pt>
                <c:pt idx="10">
                  <c:v>0.31531531531531531</c:v>
                </c:pt>
                <c:pt idx="11">
                  <c:v>0.21</c:v>
                </c:pt>
                <c:pt idx="12">
                  <c:v>0.17857142857142858</c:v>
                </c:pt>
                <c:pt idx="13">
                  <c:v>0.06</c:v>
                </c:pt>
                <c:pt idx="14" formatCode="General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32-4937-B38F-9C6D2ED85A51}"/>
            </c:ext>
          </c:extLst>
        </c:ser>
        <c:ser>
          <c:idx val="2"/>
          <c:order val="1"/>
          <c:tx>
            <c:strRef>
              <c:f>'2018 + 2021'!$K$2</c:f>
              <c:strCache>
                <c:ptCount val="1"/>
                <c:pt idx="0">
                  <c:v>lgg-1(GA)</c:v>
                </c:pt>
              </c:strCache>
            </c:strRef>
          </c:tx>
          <c:spPr>
            <a:ln w="25400">
              <a:solidFill>
                <a:srgbClr val="969696"/>
              </a:solidFill>
              <a:prstDash val="solid"/>
            </a:ln>
          </c:spPr>
          <c:marker>
            <c:symbol val="none"/>
          </c:marker>
          <c:cat>
            <c:strRef>
              <c:f>'2018 + 2021'!$H$3:$H$17</c:f>
              <c:strCache>
                <c:ptCount val="15"/>
                <c:pt idx="0">
                  <c:v>J0</c:v>
                </c:pt>
                <c:pt idx="1">
                  <c:v>J2</c:v>
                </c:pt>
                <c:pt idx="2">
                  <c:v>J4</c:v>
                </c:pt>
                <c:pt idx="3">
                  <c:v>J6</c:v>
                </c:pt>
                <c:pt idx="4">
                  <c:v>J8</c:v>
                </c:pt>
                <c:pt idx="5">
                  <c:v>J10</c:v>
                </c:pt>
                <c:pt idx="6">
                  <c:v>J12</c:v>
                </c:pt>
                <c:pt idx="7">
                  <c:v>J14</c:v>
                </c:pt>
                <c:pt idx="8">
                  <c:v>J16</c:v>
                </c:pt>
                <c:pt idx="9">
                  <c:v>J18</c:v>
                </c:pt>
                <c:pt idx="10">
                  <c:v>J20</c:v>
                </c:pt>
                <c:pt idx="11">
                  <c:v>J22</c:v>
                </c:pt>
                <c:pt idx="12">
                  <c:v>J24</c:v>
                </c:pt>
                <c:pt idx="13">
                  <c:v>J26</c:v>
                </c:pt>
                <c:pt idx="14">
                  <c:v>J26</c:v>
                </c:pt>
              </c:strCache>
            </c:strRef>
          </c:cat>
          <c:val>
            <c:numRef>
              <c:f>'2018 + 2021'!$K$3:$K$17</c:f>
              <c:numCache>
                <c:formatCode>0.00%</c:formatCode>
                <c:ptCount val="15"/>
                <c:pt idx="0">
                  <c:v>1</c:v>
                </c:pt>
                <c:pt idx="1">
                  <c:v>0.98666666666666669</c:v>
                </c:pt>
                <c:pt idx="2">
                  <c:v>0.84466019417475724</c:v>
                </c:pt>
                <c:pt idx="3">
                  <c:v>0.82608695652173914</c:v>
                </c:pt>
                <c:pt idx="4">
                  <c:v>0.81730769230769229</c:v>
                </c:pt>
                <c:pt idx="5">
                  <c:v>0.81632653061224492</c:v>
                </c:pt>
                <c:pt idx="6">
                  <c:v>0.77450980392156865</c:v>
                </c:pt>
                <c:pt idx="7">
                  <c:v>0.6853932584269663</c:v>
                </c:pt>
                <c:pt idx="8">
                  <c:v>0.63639999999999997</c:v>
                </c:pt>
                <c:pt idx="9">
                  <c:v>0.35</c:v>
                </c:pt>
                <c:pt idx="10">
                  <c:v>0.25</c:v>
                </c:pt>
                <c:pt idx="11">
                  <c:v>0.17</c:v>
                </c:pt>
                <c:pt idx="12">
                  <c:v>9.2307692307692313E-2</c:v>
                </c:pt>
                <c:pt idx="13">
                  <c:v>6.363636363636363E-2</c:v>
                </c:pt>
                <c:pt idx="14" formatCode="General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032-4937-B38F-9C6D2ED85A51}"/>
            </c:ext>
          </c:extLst>
        </c:ser>
        <c:ser>
          <c:idx val="3"/>
          <c:order val="2"/>
          <c:tx>
            <c:strRef>
              <c:f>'2018 + 2021'!$L$2</c:f>
              <c:strCache>
                <c:ptCount val="1"/>
                <c:pt idx="0">
                  <c:v>lgg-2(tm5755)</c:v>
                </c:pt>
              </c:strCache>
            </c:strRef>
          </c:tx>
          <c:spPr>
            <a:ln w="25400">
              <a:solidFill>
                <a:srgbClr val="FFCC00"/>
              </a:solidFill>
              <a:prstDash val="solid"/>
            </a:ln>
          </c:spPr>
          <c:marker>
            <c:symbol val="none"/>
          </c:marker>
          <c:cat>
            <c:strRef>
              <c:f>'2018 + 2021'!$H$3:$H$17</c:f>
              <c:strCache>
                <c:ptCount val="15"/>
                <c:pt idx="0">
                  <c:v>J0</c:v>
                </c:pt>
                <c:pt idx="1">
                  <c:v>J2</c:v>
                </c:pt>
                <c:pt idx="2">
                  <c:v>J4</c:v>
                </c:pt>
                <c:pt idx="3">
                  <c:v>J6</c:v>
                </c:pt>
                <c:pt idx="4">
                  <c:v>J8</c:v>
                </c:pt>
                <c:pt idx="5">
                  <c:v>J10</c:v>
                </c:pt>
                <c:pt idx="6">
                  <c:v>J12</c:v>
                </c:pt>
                <c:pt idx="7">
                  <c:v>J14</c:v>
                </c:pt>
                <c:pt idx="8">
                  <c:v>J16</c:v>
                </c:pt>
                <c:pt idx="9">
                  <c:v>J18</c:v>
                </c:pt>
                <c:pt idx="10">
                  <c:v>J20</c:v>
                </c:pt>
                <c:pt idx="11">
                  <c:v>J22</c:v>
                </c:pt>
                <c:pt idx="12">
                  <c:v>J24</c:v>
                </c:pt>
                <c:pt idx="13">
                  <c:v>J26</c:v>
                </c:pt>
                <c:pt idx="14">
                  <c:v>J26</c:v>
                </c:pt>
              </c:strCache>
            </c:strRef>
          </c:cat>
          <c:val>
            <c:numRef>
              <c:f>'2018 + 2021'!$L$3:$L$17</c:f>
              <c:numCache>
                <c:formatCode>0.00%</c:formatCode>
                <c:ptCount val="15"/>
                <c:pt idx="0">
                  <c:v>1</c:v>
                </c:pt>
                <c:pt idx="1">
                  <c:v>0.97222222222222221</c:v>
                </c:pt>
                <c:pt idx="2">
                  <c:v>0.83505154639175261</c:v>
                </c:pt>
                <c:pt idx="3">
                  <c:v>0.81707317073170727</c:v>
                </c:pt>
                <c:pt idx="4">
                  <c:v>0.78899082568807344</c:v>
                </c:pt>
                <c:pt idx="5">
                  <c:v>0.797752808988764</c:v>
                </c:pt>
                <c:pt idx="6">
                  <c:v>0.78102189781021902</c:v>
                </c:pt>
                <c:pt idx="7">
                  <c:v>0.6696428571428571</c:v>
                </c:pt>
                <c:pt idx="8">
                  <c:v>0.64655172413793105</c:v>
                </c:pt>
                <c:pt idx="9">
                  <c:v>0.63</c:v>
                </c:pt>
                <c:pt idx="10">
                  <c:v>0.37894736842105264</c:v>
                </c:pt>
                <c:pt idx="11">
                  <c:v>0.32500000000000001</c:v>
                </c:pt>
                <c:pt idx="12">
                  <c:v>0.18681318681318682</c:v>
                </c:pt>
                <c:pt idx="13">
                  <c:v>8.8495575221238937E-2</c:v>
                </c:pt>
                <c:pt idx="14" formatCode="General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032-4937-B38F-9C6D2ED85A51}"/>
            </c:ext>
          </c:extLst>
        </c:ser>
        <c:ser>
          <c:idx val="5"/>
          <c:order val="3"/>
          <c:tx>
            <c:strRef>
              <c:f>'2018 + 2021'!$N$2</c:f>
              <c:strCache>
                <c:ptCount val="1"/>
                <c:pt idx="0">
                  <c:v>lgg-1(G116AG117stop) lgg-2(tm5755)</c:v>
                </c:pt>
              </c:strCache>
            </c:strRef>
          </c:tx>
          <c:spPr>
            <a:ln w="25400">
              <a:solidFill>
                <a:srgbClr val="4EE257"/>
              </a:solidFill>
              <a:prstDash val="solid"/>
            </a:ln>
          </c:spPr>
          <c:marker>
            <c:symbol val="none"/>
          </c:marker>
          <c:cat>
            <c:strRef>
              <c:f>'2018 + 2021'!$H$3:$H$17</c:f>
              <c:strCache>
                <c:ptCount val="15"/>
                <c:pt idx="0">
                  <c:v>J0</c:v>
                </c:pt>
                <c:pt idx="1">
                  <c:v>J2</c:v>
                </c:pt>
                <c:pt idx="2">
                  <c:v>J4</c:v>
                </c:pt>
                <c:pt idx="3">
                  <c:v>J6</c:v>
                </c:pt>
                <c:pt idx="4">
                  <c:v>J8</c:v>
                </c:pt>
                <c:pt idx="5">
                  <c:v>J10</c:v>
                </c:pt>
                <c:pt idx="6">
                  <c:v>J12</c:v>
                </c:pt>
                <c:pt idx="7">
                  <c:v>J14</c:v>
                </c:pt>
                <c:pt idx="8">
                  <c:v>J16</c:v>
                </c:pt>
                <c:pt idx="9">
                  <c:v>J18</c:v>
                </c:pt>
                <c:pt idx="10">
                  <c:v>J20</c:v>
                </c:pt>
                <c:pt idx="11">
                  <c:v>J22</c:v>
                </c:pt>
                <c:pt idx="12">
                  <c:v>J24</c:v>
                </c:pt>
                <c:pt idx="13">
                  <c:v>J26</c:v>
                </c:pt>
                <c:pt idx="14">
                  <c:v>J26</c:v>
                </c:pt>
              </c:strCache>
            </c:strRef>
          </c:cat>
          <c:val>
            <c:numRef>
              <c:f>'2018 + 2021'!$N$3:$N$17</c:f>
              <c:numCache>
                <c:formatCode>0.00%</c:formatCode>
                <c:ptCount val="15"/>
                <c:pt idx="0">
                  <c:v>1</c:v>
                </c:pt>
                <c:pt idx="1">
                  <c:v>0.99439999999999995</c:v>
                </c:pt>
                <c:pt idx="2">
                  <c:v>0.81359999999999999</c:v>
                </c:pt>
                <c:pt idx="3">
                  <c:v>0.2316</c:v>
                </c:pt>
                <c:pt idx="4">
                  <c:v>0</c:v>
                </c:pt>
                <c:pt idx="5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  <c:pt idx="9" formatCode="General">
                  <c:v>0</c:v>
                </c:pt>
                <c:pt idx="10" formatCode="General">
                  <c:v>0</c:v>
                </c:pt>
                <c:pt idx="11" formatCode="General">
                  <c:v>0</c:v>
                </c:pt>
                <c:pt idx="12" formatCode="General">
                  <c:v>0</c:v>
                </c:pt>
                <c:pt idx="13" formatCode="General">
                  <c:v>0</c:v>
                </c:pt>
                <c:pt idx="14" formatCode="General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032-4937-B38F-9C6D2ED85A51}"/>
            </c:ext>
          </c:extLst>
        </c:ser>
        <c:ser>
          <c:idx val="6"/>
          <c:order val="4"/>
          <c:tx>
            <c:strRef>
              <c:f>'2018 + 2021'!$O$2</c:f>
              <c:strCache>
                <c:ptCount val="1"/>
                <c:pt idx="0">
                  <c:v>lgg-1(G116A) lgg-2(tm5755)</c:v>
                </c:pt>
              </c:strCache>
            </c:strRef>
          </c:tx>
          <c:spPr>
            <a:ln w="25400">
              <a:solidFill>
                <a:srgbClr val="333399"/>
              </a:solidFill>
              <a:prstDash val="solid"/>
            </a:ln>
          </c:spPr>
          <c:marker>
            <c:symbol val="none"/>
          </c:marker>
          <c:cat>
            <c:strRef>
              <c:f>'2018 + 2021'!$H$3:$H$17</c:f>
              <c:strCache>
                <c:ptCount val="15"/>
                <c:pt idx="0">
                  <c:v>J0</c:v>
                </c:pt>
                <c:pt idx="1">
                  <c:v>J2</c:v>
                </c:pt>
                <c:pt idx="2">
                  <c:v>J4</c:v>
                </c:pt>
                <c:pt idx="3">
                  <c:v>J6</c:v>
                </c:pt>
                <c:pt idx="4">
                  <c:v>J8</c:v>
                </c:pt>
                <c:pt idx="5">
                  <c:v>J10</c:v>
                </c:pt>
                <c:pt idx="6">
                  <c:v>J12</c:v>
                </c:pt>
                <c:pt idx="7">
                  <c:v>J14</c:v>
                </c:pt>
                <c:pt idx="8">
                  <c:v>J16</c:v>
                </c:pt>
                <c:pt idx="9">
                  <c:v>J18</c:v>
                </c:pt>
                <c:pt idx="10">
                  <c:v>J20</c:v>
                </c:pt>
                <c:pt idx="11">
                  <c:v>J22</c:v>
                </c:pt>
                <c:pt idx="12">
                  <c:v>J24</c:v>
                </c:pt>
                <c:pt idx="13">
                  <c:v>J26</c:v>
                </c:pt>
                <c:pt idx="14">
                  <c:v>J26</c:v>
                </c:pt>
              </c:strCache>
            </c:strRef>
          </c:cat>
          <c:val>
            <c:numRef>
              <c:f>'2018 + 2021'!$O$3:$O$17</c:f>
              <c:numCache>
                <c:formatCode>0.00%</c:formatCode>
                <c:ptCount val="15"/>
                <c:pt idx="0">
                  <c:v>1</c:v>
                </c:pt>
                <c:pt idx="1">
                  <c:v>0.99450000000000005</c:v>
                </c:pt>
                <c:pt idx="2">
                  <c:v>0.93989999999999996</c:v>
                </c:pt>
                <c:pt idx="3">
                  <c:v>0.72130000000000005</c:v>
                </c:pt>
                <c:pt idx="4">
                  <c:v>0.47539999999999999</c:v>
                </c:pt>
                <c:pt idx="5">
                  <c:v>0.23499999999999999</c:v>
                </c:pt>
                <c:pt idx="6">
                  <c:v>9.8400000000000001E-2</c:v>
                </c:pt>
                <c:pt idx="7" formatCode="0%">
                  <c:v>0</c:v>
                </c:pt>
                <c:pt idx="8" formatCode="General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032-4937-B38F-9C6D2ED85A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8372720"/>
        <c:axId val="1"/>
      </c:lineChart>
      <c:catAx>
        <c:axId val="478372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C0C0C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0.00%" sourceLinked="1"/>
        <c:majorTickMark val="none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4783727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6.5263123359580053E-2"/>
          <c:y val="0.94471597984558497"/>
          <c:w val="0.8554488188976378"/>
          <c:h val="3.493553269344984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55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C0C0C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 alignWithMargins="0"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 w="25400">
          <a:noFill/>
        </a:ln>
      </c:spPr>
      <c:txPr>
        <a:bodyPr/>
        <a:lstStyle/>
        <a:p>
          <a:pPr>
            <a:defRPr sz="140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'2018 + 2021'!$I$2</c:f>
              <c:strCache>
                <c:ptCount val="1"/>
                <c:pt idx="0">
                  <c:v>wt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'2018 + 2021'!$H$3:$H$17</c:f>
              <c:strCache>
                <c:ptCount val="15"/>
                <c:pt idx="0">
                  <c:v>J0</c:v>
                </c:pt>
                <c:pt idx="1">
                  <c:v>J2</c:v>
                </c:pt>
                <c:pt idx="2">
                  <c:v>J4</c:v>
                </c:pt>
                <c:pt idx="3">
                  <c:v>J6</c:v>
                </c:pt>
                <c:pt idx="4">
                  <c:v>J8</c:v>
                </c:pt>
                <c:pt idx="5">
                  <c:v>J10</c:v>
                </c:pt>
                <c:pt idx="6">
                  <c:v>J12</c:v>
                </c:pt>
                <c:pt idx="7">
                  <c:v>J14</c:v>
                </c:pt>
                <c:pt idx="8">
                  <c:v>J16</c:v>
                </c:pt>
                <c:pt idx="9">
                  <c:v>J18</c:v>
                </c:pt>
                <c:pt idx="10">
                  <c:v>J20</c:v>
                </c:pt>
                <c:pt idx="11">
                  <c:v>J22</c:v>
                </c:pt>
                <c:pt idx="12">
                  <c:v>J24</c:v>
                </c:pt>
                <c:pt idx="13">
                  <c:v>J26</c:v>
                </c:pt>
                <c:pt idx="14">
                  <c:v>J26</c:v>
                </c:pt>
              </c:strCache>
            </c:strRef>
          </c:cat>
          <c:val>
            <c:numRef>
              <c:f>'2018 + 2021'!$I$3:$I$17</c:f>
              <c:numCache>
                <c:formatCode>0.00%</c:formatCode>
                <c:ptCount val="15"/>
                <c:pt idx="0">
                  <c:v>1</c:v>
                </c:pt>
                <c:pt idx="1">
                  <c:v>1</c:v>
                </c:pt>
                <c:pt idx="2">
                  <c:v>0.8314606741573034</c:v>
                </c:pt>
                <c:pt idx="3">
                  <c:v>0.82300884955752207</c:v>
                </c:pt>
                <c:pt idx="4">
                  <c:v>0.81751824817518304</c:v>
                </c:pt>
                <c:pt idx="5">
                  <c:v>0.80833333333333335</c:v>
                </c:pt>
                <c:pt idx="6">
                  <c:v>0.74757281553398058</c:v>
                </c:pt>
                <c:pt idx="7">
                  <c:v>0.7429</c:v>
                </c:pt>
                <c:pt idx="8">
                  <c:v>0.70750000000000002</c:v>
                </c:pt>
                <c:pt idx="9">
                  <c:v>0.65649999999999997</c:v>
                </c:pt>
                <c:pt idx="10">
                  <c:v>0.31531531531531531</c:v>
                </c:pt>
                <c:pt idx="11">
                  <c:v>0.21</c:v>
                </c:pt>
                <c:pt idx="12">
                  <c:v>0.17857142857142858</c:v>
                </c:pt>
                <c:pt idx="13">
                  <c:v>0.06</c:v>
                </c:pt>
                <c:pt idx="14" formatCode="General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1C8-44FF-86F0-639828C9C924}"/>
            </c:ext>
          </c:extLst>
        </c:ser>
        <c:ser>
          <c:idx val="1"/>
          <c:order val="1"/>
          <c:tx>
            <c:strRef>
              <c:f>'2018 + 2021'!$J$2</c:f>
              <c:strCache>
                <c:ptCount val="1"/>
                <c:pt idx="0">
                  <c:v>lgg-1(tm3489)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'2018 + 2021'!$H$3:$H$17</c:f>
              <c:strCache>
                <c:ptCount val="15"/>
                <c:pt idx="0">
                  <c:v>J0</c:v>
                </c:pt>
                <c:pt idx="1">
                  <c:v>J2</c:v>
                </c:pt>
                <c:pt idx="2">
                  <c:v>J4</c:v>
                </c:pt>
                <c:pt idx="3">
                  <c:v>J6</c:v>
                </c:pt>
                <c:pt idx="4">
                  <c:v>J8</c:v>
                </c:pt>
                <c:pt idx="5">
                  <c:v>J10</c:v>
                </c:pt>
                <c:pt idx="6">
                  <c:v>J12</c:v>
                </c:pt>
                <c:pt idx="7">
                  <c:v>J14</c:v>
                </c:pt>
                <c:pt idx="8">
                  <c:v>J16</c:v>
                </c:pt>
                <c:pt idx="9">
                  <c:v>J18</c:v>
                </c:pt>
                <c:pt idx="10">
                  <c:v>J20</c:v>
                </c:pt>
                <c:pt idx="11">
                  <c:v>J22</c:v>
                </c:pt>
                <c:pt idx="12">
                  <c:v>J24</c:v>
                </c:pt>
                <c:pt idx="13">
                  <c:v>J26</c:v>
                </c:pt>
                <c:pt idx="14">
                  <c:v>J26</c:v>
                </c:pt>
              </c:strCache>
            </c:strRef>
          </c:cat>
          <c:val>
            <c:numRef>
              <c:f>'2018 + 2021'!$J$3:$J$17</c:f>
              <c:numCache>
                <c:formatCode>0.00%</c:formatCode>
                <c:ptCount val="15"/>
                <c:pt idx="0">
                  <c:v>1</c:v>
                </c:pt>
                <c:pt idx="1">
                  <c:v>0.81669999999999998</c:v>
                </c:pt>
                <c:pt idx="2">
                  <c:v>0.36979166666666669</c:v>
                </c:pt>
                <c:pt idx="3">
                  <c:v>0.28333333333333333</c:v>
                </c:pt>
                <c:pt idx="4">
                  <c:v>7.1129707112970716E-2</c:v>
                </c:pt>
                <c:pt idx="5">
                  <c:v>2.8571428571428571E-2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 formatCode="General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C8-44FF-86F0-639828C9C924}"/>
            </c:ext>
          </c:extLst>
        </c:ser>
        <c:ser>
          <c:idx val="2"/>
          <c:order val="2"/>
          <c:tx>
            <c:strRef>
              <c:f>'2018 + 2021'!$K$2</c:f>
              <c:strCache>
                <c:ptCount val="1"/>
                <c:pt idx="0">
                  <c:v>lgg-1(GA)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'2018 + 2021'!$H$3:$H$17</c:f>
              <c:strCache>
                <c:ptCount val="15"/>
                <c:pt idx="0">
                  <c:v>J0</c:v>
                </c:pt>
                <c:pt idx="1">
                  <c:v>J2</c:v>
                </c:pt>
                <c:pt idx="2">
                  <c:v>J4</c:v>
                </c:pt>
                <c:pt idx="3">
                  <c:v>J6</c:v>
                </c:pt>
                <c:pt idx="4">
                  <c:v>J8</c:v>
                </c:pt>
                <c:pt idx="5">
                  <c:v>J10</c:v>
                </c:pt>
                <c:pt idx="6">
                  <c:v>J12</c:v>
                </c:pt>
                <c:pt idx="7">
                  <c:v>J14</c:v>
                </c:pt>
                <c:pt idx="8">
                  <c:v>J16</c:v>
                </c:pt>
                <c:pt idx="9">
                  <c:v>J18</c:v>
                </c:pt>
                <c:pt idx="10">
                  <c:v>J20</c:v>
                </c:pt>
                <c:pt idx="11">
                  <c:v>J22</c:v>
                </c:pt>
                <c:pt idx="12">
                  <c:v>J24</c:v>
                </c:pt>
                <c:pt idx="13">
                  <c:v>J26</c:v>
                </c:pt>
                <c:pt idx="14">
                  <c:v>J26</c:v>
                </c:pt>
              </c:strCache>
            </c:strRef>
          </c:cat>
          <c:val>
            <c:numRef>
              <c:f>'2018 + 2021'!$K$3:$K$17</c:f>
              <c:numCache>
                <c:formatCode>0.00%</c:formatCode>
                <c:ptCount val="15"/>
                <c:pt idx="0">
                  <c:v>1</c:v>
                </c:pt>
                <c:pt idx="1">
                  <c:v>0.98666666666666669</c:v>
                </c:pt>
                <c:pt idx="2">
                  <c:v>0.84466019417475724</c:v>
                </c:pt>
                <c:pt idx="3">
                  <c:v>0.82608695652173914</c:v>
                </c:pt>
                <c:pt idx="4">
                  <c:v>0.81730769230769229</c:v>
                </c:pt>
                <c:pt idx="5">
                  <c:v>0.81632653061224492</c:v>
                </c:pt>
                <c:pt idx="6">
                  <c:v>0.77450980392156865</c:v>
                </c:pt>
                <c:pt idx="7">
                  <c:v>0.6853932584269663</c:v>
                </c:pt>
                <c:pt idx="8">
                  <c:v>0.63639999999999997</c:v>
                </c:pt>
                <c:pt idx="9">
                  <c:v>0.35</c:v>
                </c:pt>
                <c:pt idx="10">
                  <c:v>0.25</c:v>
                </c:pt>
                <c:pt idx="11">
                  <c:v>0.17</c:v>
                </c:pt>
                <c:pt idx="12">
                  <c:v>9.2307692307692313E-2</c:v>
                </c:pt>
                <c:pt idx="13">
                  <c:v>6.363636363636363E-2</c:v>
                </c:pt>
                <c:pt idx="14" formatCode="General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1C8-44FF-86F0-639828C9C924}"/>
            </c:ext>
          </c:extLst>
        </c:ser>
        <c:ser>
          <c:idx val="3"/>
          <c:order val="3"/>
          <c:tx>
            <c:strRef>
              <c:f>'2018 + 2021'!$L$2</c:f>
              <c:strCache>
                <c:ptCount val="1"/>
                <c:pt idx="0">
                  <c:v>lgg-2(tm5755)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'2018 + 2021'!$H$3:$H$17</c:f>
              <c:strCache>
                <c:ptCount val="15"/>
                <c:pt idx="0">
                  <c:v>J0</c:v>
                </c:pt>
                <c:pt idx="1">
                  <c:v>J2</c:v>
                </c:pt>
                <c:pt idx="2">
                  <c:v>J4</c:v>
                </c:pt>
                <c:pt idx="3">
                  <c:v>J6</c:v>
                </c:pt>
                <c:pt idx="4">
                  <c:v>J8</c:v>
                </c:pt>
                <c:pt idx="5">
                  <c:v>J10</c:v>
                </c:pt>
                <c:pt idx="6">
                  <c:v>J12</c:v>
                </c:pt>
                <c:pt idx="7">
                  <c:v>J14</c:v>
                </c:pt>
                <c:pt idx="8">
                  <c:v>J16</c:v>
                </c:pt>
                <c:pt idx="9">
                  <c:v>J18</c:v>
                </c:pt>
                <c:pt idx="10">
                  <c:v>J20</c:v>
                </c:pt>
                <c:pt idx="11">
                  <c:v>J22</c:v>
                </c:pt>
                <c:pt idx="12">
                  <c:v>J24</c:v>
                </c:pt>
                <c:pt idx="13">
                  <c:v>J26</c:v>
                </c:pt>
                <c:pt idx="14">
                  <c:v>J26</c:v>
                </c:pt>
              </c:strCache>
            </c:strRef>
          </c:cat>
          <c:val>
            <c:numRef>
              <c:f>'2018 + 2021'!$L$3:$L$17</c:f>
              <c:numCache>
                <c:formatCode>0.00%</c:formatCode>
                <c:ptCount val="15"/>
                <c:pt idx="0">
                  <c:v>1</c:v>
                </c:pt>
                <c:pt idx="1">
                  <c:v>0.97222222222222221</c:v>
                </c:pt>
                <c:pt idx="2">
                  <c:v>0.83505154639175261</c:v>
                </c:pt>
                <c:pt idx="3">
                  <c:v>0.81707317073170727</c:v>
                </c:pt>
                <c:pt idx="4">
                  <c:v>0.78899082568807344</c:v>
                </c:pt>
                <c:pt idx="5">
                  <c:v>0.797752808988764</c:v>
                </c:pt>
                <c:pt idx="6">
                  <c:v>0.78102189781021902</c:v>
                </c:pt>
                <c:pt idx="7">
                  <c:v>0.6696428571428571</c:v>
                </c:pt>
                <c:pt idx="8">
                  <c:v>0.64655172413793105</c:v>
                </c:pt>
                <c:pt idx="9">
                  <c:v>0.63</c:v>
                </c:pt>
                <c:pt idx="10">
                  <c:v>0.37894736842105264</c:v>
                </c:pt>
                <c:pt idx="11">
                  <c:v>0.32500000000000001</c:v>
                </c:pt>
                <c:pt idx="12">
                  <c:v>0.18681318681318682</c:v>
                </c:pt>
                <c:pt idx="13">
                  <c:v>8.8495575221238937E-2</c:v>
                </c:pt>
                <c:pt idx="14" formatCode="General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1C8-44FF-86F0-639828C9C924}"/>
            </c:ext>
          </c:extLst>
        </c:ser>
        <c:ser>
          <c:idx val="4"/>
          <c:order val="4"/>
          <c:tx>
            <c:strRef>
              <c:f>'2018 + 2021'!$M$2</c:f>
              <c:strCache>
                <c:ptCount val="1"/>
                <c:pt idx="0">
                  <c:v>lgg-1(GA) lgg-2(tm5755)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'2018 + 2021'!$H$3:$H$17</c:f>
              <c:strCache>
                <c:ptCount val="15"/>
                <c:pt idx="0">
                  <c:v>J0</c:v>
                </c:pt>
                <c:pt idx="1">
                  <c:v>J2</c:v>
                </c:pt>
                <c:pt idx="2">
                  <c:v>J4</c:v>
                </c:pt>
                <c:pt idx="3">
                  <c:v>J6</c:v>
                </c:pt>
                <c:pt idx="4">
                  <c:v>J8</c:v>
                </c:pt>
                <c:pt idx="5">
                  <c:v>J10</c:v>
                </c:pt>
                <c:pt idx="6">
                  <c:v>J12</c:v>
                </c:pt>
                <c:pt idx="7">
                  <c:v>J14</c:v>
                </c:pt>
                <c:pt idx="8">
                  <c:v>J16</c:v>
                </c:pt>
                <c:pt idx="9">
                  <c:v>J18</c:v>
                </c:pt>
                <c:pt idx="10">
                  <c:v>J20</c:v>
                </c:pt>
                <c:pt idx="11">
                  <c:v>J22</c:v>
                </c:pt>
                <c:pt idx="12">
                  <c:v>J24</c:v>
                </c:pt>
                <c:pt idx="13">
                  <c:v>J26</c:v>
                </c:pt>
                <c:pt idx="14">
                  <c:v>J26</c:v>
                </c:pt>
              </c:strCache>
            </c:strRef>
          </c:cat>
          <c:val>
            <c:numRef>
              <c:f>'2018 + 2021'!$M$3:$M$17</c:f>
              <c:numCache>
                <c:formatCode>0.00%</c:formatCode>
                <c:ptCount val="15"/>
                <c:pt idx="0">
                  <c:v>1</c:v>
                </c:pt>
                <c:pt idx="1">
                  <c:v>0.95714285714285718</c:v>
                </c:pt>
                <c:pt idx="2">
                  <c:v>0.65217391304347827</c:v>
                </c:pt>
                <c:pt idx="3">
                  <c:v>0.5725190839694656</c:v>
                </c:pt>
                <c:pt idx="4">
                  <c:v>0.53191489361702127</c:v>
                </c:pt>
                <c:pt idx="5">
                  <c:v>0.32579999999999998</c:v>
                </c:pt>
                <c:pt idx="6">
                  <c:v>0.26136363636363635</c:v>
                </c:pt>
                <c:pt idx="7">
                  <c:v>0.14610000000000001</c:v>
                </c:pt>
                <c:pt idx="8">
                  <c:v>0.1</c:v>
                </c:pt>
                <c:pt idx="9">
                  <c:v>7.0000000000000007E-2</c:v>
                </c:pt>
                <c:pt idx="10">
                  <c:v>3.7499999999999999E-2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 formatCode="General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1C8-44FF-86F0-639828C9C924}"/>
            </c:ext>
          </c:extLst>
        </c:ser>
        <c:ser>
          <c:idx val="5"/>
          <c:order val="5"/>
          <c:tx>
            <c:strRef>
              <c:f>'2018 + 2021'!$N$2</c:f>
              <c:strCache>
                <c:ptCount val="1"/>
                <c:pt idx="0">
                  <c:v>lgg-1(G116AG117stop) lgg-2(tm5755)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'2018 + 2021'!$H$3:$H$17</c:f>
              <c:strCache>
                <c:ptCount val="15"/>
                <c:pt idx="0">
                  <c:v>J0</c:v>
                </c:pt>
                <c:pt idx="1">
                  <c:v>J2</c:v>
                </c:pt>
                <c:pt idx="2">
                  <c:v>J4</c:v>
                </c:pt>
                <c:pt idx="3">
                  <c:v>J6</c:v>
                </c:pt>
                <c:pt idx="4">
                  <c:v>J8</c:v>
                </c:pt>
                <c:pt idx="5">
                  <c:v>J10</c:v>
                </c:pt>
                <c:pt idx="6">
                  <c:v>J12</c:v>
                </c:pt>
                <c:pt idx="7">
                  <c:v>J14</c:v>
                </c:pt>
                <c:pt idx="8">
                  <c:v>J16</c:v>
                </c:pt>
                <c:pt idx="9">
                  <c:v>J18</c:v>
                </c:pt>
                <c:pt idx="10">
                  <c:v>J20</c:v>
                </c:pt>
                <c:pt idx="11">
                  <c:v>J22</c:v>
                </c:pt>
                <c:pt idx="12">
                  <c:v>J24</c:v>
                </c:pt>
                <c:pt idx="13">
                  <c:v>J26</c:v>
                </c:pt>
                <c:pt idx="14">
                  <c:v>J26</c:v>
                </c:pt>
              </c:strCache>
            </c:strRef>
          </c:cat>
          <c:val>
            <c:numRef>
              <c:f>'2018 + 2021'!$N$3:$N$17</c:f>
              <c:numCache>
                <c:formatCode>0.00%</c:formatCode>
                <c:ptCount val="15"/>
                <c:pt idx="0">
                  <c:v>1</c:v>
                </c:pt>
                <c:pt idx="1">
                  <c:v>0.99439999999999995</c:v>
                </c:pt>
                <c:pt idx="2">
                  <c:v>0.81359999999999999</c:v>
                </c:pt>
                <c:pt idx="3">
                  <c:v>0.2316</c:v>
                </c:pt>
                <c:pt idx="4">
                  <c:v>0</c:v>
                </c:pt>
                <c:pt idx="5">
                  <c:v>0</c:v>
                </c:pt>
                <c:pt idx="6" formatCode="General">
                  <c:v>0</c:v>
                </c:pt>
                <c:pt idx="7" formatCode="General">
                  <c:v>0</c:v>
                </c:pt>
                <c:pt idx="8" formatCode="General">
                  <c:v>0</c:v>
                </c:pt>
                <c:pt idx="9" formatCode="General">
                  <c:v>0</c:v>
                </c:pt>
                <c:pt idx="10" formatCode="General">
                  <c:v>0</c:v>
                </c:pt>
                <c:pt idx="11" formatCode="General">
                  <c:v>0</c:v>
                </c:pt>
                <c:pt idx="12" formatCode="General">
                  <c:v>0</c:v>
                </c:pt>
                <c:pt idx="13" formatCode="General">
                  <c:v>0</c:v>
                </c:pt>
                <c:pt idx="14" formatCode="General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1C8-44FF-86F0-639828C9C924}"/>
            </c:ext>
          </c:extLst>
        </c:ser>
        <c:ser>
          <c:idx val="6"/>
          <c:order val="6"/>
          <c:tx>
            <c:strRef>
              <c:f>'2018 + 2021'!$O$2</c:f>
              <c:strCache>
                <c:ptCount val="1"/>
                <c:pt idx="0">
                  <c:v>lgg-1(G116A) lgg-2(tm5755)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'2018 + 2021'!$H$3:$H$17</c:f>
              <c:strCache>
                <c:ptCount val="15"/>
                <c:pt idx="0">
                  <c:v>J0</c:v>
                </c:pt>
                <c:pt idx="1">
                  <c:v>J2</c:v>
                </c:pt>
                <c:pt idx="2">
                  <c:v>J4</c:v>
                </c:pt>
                <c:pt idx="3">
                  <c:v>J6</c:v>
                </c:pt>
                <c:pt idx="4">
                  <c:v>J8</c:v>
                </c:pt>
                <c:pt idx="5">
                  <c:v>J10</c:v>
                </c:pt>
                <c:pt idx="6">
                  <c:v>J12</c:v>
                </c:pt>
                <c:pt idx="7">
                  <c:v>J14</c:v>
                </c:pt>
                <c:pt idx="8">
                  <c:v>J16</c:v>
                </c:pt>
                <c:pt idx="9">
                  <c:v>J18</c:v>
                </c:pt>
                <c:pt idx="10">
                  <c:v>J20</c:v>
                </c:pt>
                <c:pt idx="11">
                  <c:v>J22</c:v>
                </c:pt>
                <c:pt idx="12">
                  <c:v>J24</c:v>
                </c:pt>
                <c:pt idx="13">
                  <c:v>J26</c:v>
                </c:pt>
                <c:pt idx="14">
                  <c:v>J26</c:v>
                </c:pt>
              </c:strCache>
            </c:strRef>
          </c:cat>
          <c:val>
            <c:numRef>
              <c:f>'2018 + 2021'!$O$3:$O$17</c:f>
              <c:numCache>
                <c:formatCode>0.00%</c:formatCode>
                <c:ptCount val="15"/>
                <c:pt idx="0">
                  <c:v>1</c:v>
                </c:pt>
                <c:pt idx="1">
                  <c:v>0.99450000000000005</c:v>
                </c:pt>
                <c:pt idx="2">
                  <c:v>0.93989999999999996</c:v>
                </c:pt>
                <c:pt idx="3">
                  <c:v>0.72130000000000005</c:v>
                </c:pt>
                <c:pt idx="4">
                  <c:v>0.47539999999999999</c:v>
                </c:pt>
                <c:pt idx="5">
                  <c:v>0.23499999999999999</c:v>
                </c:pt>
                <c:pt idx="6">
                  <c:v>9.8400000000000001E-2</c:v>
                </c:pt>
                <c:pt idx="7" formatCode="0%">
                  <c:v>0</c:v>
                </c:pt>
                <c:pt idx="8" formatCode="General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1C8-44FF-86F0-639828C9C924}"/>
            </c:ext>
          </c:extLst>
        </c:ser>
        <c:ser>
          <c:idx val="7"/>
          <c:order val="7"/>
          <c:tx>
            <c:strRef>
              <c:f>'2018 + 2021'!$P$2</c:f>
              <c:strCache>
                <c:ptCount val="1"/>
                <c:pt idx="0">
                  <c:v>lgg-1(G116AG117*)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'2018 + 2021'!$H$3:$H$17</c:f>
              <c:strCache>
                <c:ptCount val="15"/>
                <c:pt idx="0">
                  <c:v>J0</c:v>
                </c:pt>
                <c:pt idx="1">
                  <c:v>J2</c:v>
                </c:pt>
                <c:pt idx="2">
                  <c:v>J4</c:v>
                </c:pt>
                <c:pt idx="3">
                  <c:v>J6</c:v>
                </c:pt>
                <c:pt idx="4">
                  <c:v>J8</c:v>
                </c:pt>
                <c:pt idx="5">
                  <c:v>J10</c:v>
                </c:pt>
                <c:pt idx="6">
                  <c:v>J12</c:v>
                </c:pt>
                <c:pt idx="7">
                  <c:v>J14</c:v>
                </c:pt>
                <c:pt idx="8">
                  <c:v>J16</c:v>
                </c:pt>
                <c:pt idx="9">
                  <c:v>J18</c:v>
                </c:pt>
                <c:pt idx="10">
                  <c:v>J20</c:v>
                </c:pt>
                <c:pt idx="11">
                  <c:v>J22</c:v>
                </c:pt>
                <c:pt idx="12">
                  <c:v>J24</c:v>
                </c:pt>
                <c:pt idx="13">
                  <c:v>J26</c:v>
                </c:pt>
                <c:pt idx="14">
                  <c:v>J26</c:v>
                </c:pt>
              </c:strCache>
            </c:strRef>
          </c:cat>
          <c:val>
            <c:numRef>
              <c:f>'2018 + 2021'!$P$3:$P$17</c:f>
              <c:numCache>
                <c:formatCode>0.00%</c:formatCode>
                <c:ptCount val="15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0.91</c:v>
                </c:pt>
                <c:pt idx="4">
                  <c:v>0.65</c:v>
                </c:pt>
                <c:pt idx="5">
                  <c:v>0.52</c:v>
                </c:pt>
                <c:pt idx="6">
                  <c:v>0.2</c:v>
                </c:pt>
                <c:pt idx="7">
                  <c:v>0.05</c:v>
                </c:pt>
                <c:pt idx="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61C8-44FF-86F0-639828C9C924}"/>
            </c:ext>
          </c:extLst>
        </c:ser>
        <c:ser>
          <c:idx val="8"/>
          <c:order val="8"/>
          <c:tx>
            <c:strRef>
              <c:f>'2018 + 2021'!$Q$2</c:f>
              <c:strCache>
                <c:ptCount val="1"/>
                <c:pt idx="0">
                  <c:v>lgg-1(G116AG117A)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'2018 + 2021'!$H$3:$H$17</c:f>
              <c:strCache>
                <c:ptCount val="15"/>
                <c:pt idx="0">
                  <c:v>J0</c:v>
                </c:pt>
                <c:pt idx="1">
                  <c:v>J2</c:v>
                </c:pt>
                <c:pt idx="2">
                  <c:v>J4</c:v>
                </c:pt>
                <c:pt idx="3">
                  <c:v>J6</c:v>
                </c:pt>
                <c:pt idx="4">
                  <c:v>J8</c:v>
                </c:pt>
                <c:pt idx="5">
                  <c:v>J10</c:v>
                </c:pt>
                <c:pt idx="6">
                  <c:v>J12</c:v>
                </c:pt>
                <c:pt idx="7">
                  <c:v>J14</c:v>
                </c:pt>
                <c:pt idx="8">
                  <c:v>J16</c:v>
                </c:pt>
                <c:pt idx="9">
                  <c:v>J18</c:v>
                </c:pt>
                <c:pt idx="10">
                  <c:v>J20</c:v>
                </c:pt>
                <c:pt idx="11">
                  <c:v>J22</c:v>
                </c:pt>
                <c:pt idx="12">
                  <c:v>J24</c:v>
                </c:pt>
                <c:pt idx="13">
                  <c:v>J26</c:v>
                </c:pt>
                <c:pt idx="14">
                  <c:v>J26</c:v>
                </c:pt>
              </c:strCache>
            </c:strRef>
          </c:cat>
          <c:val>
            <c:numRef>
              <c:f>'2018 + 2021'!$Q$3:$Q$17</c:f>
              <c:numCache>
                <c:formatCode>0.00%</c:formatCode>
                <c:ptCount val="15"/>
                <c:pt idx="0">
                  <c:v>1</c:v>
                </c:pt>
                <c:pt idx="1">
                  <c:v>0.83699999999999997</c:v>
                </c:pt>
                <c:pt idx="2">
                  <c:v>0.8</c:v>
                </c:pt>
                <c:pt idx="3">
                  <c:v>0.52090000000000003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61C8-44FF-86F0-639828C9C9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8371472"/>
        <c:axId val="1"/>
      </c:lineChart>
      <c:catAx>
        <c:axId val="478371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ln w="6350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4783714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9942180863755665"/>
          <c:y val="0.91323646630263933"/>
          <c:w val="0.58803865425912671"/>
          <c:h val="7.64175587323108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312420</xdr:colOff>
      <xdr:row>19</xdr:row>
      <xdr:rowOff>182880</xdr:rowOff>
    </xdr:from>
    <xdr:to>
      <xdr:col>37</xdr:col>
      <xdr:colOff>38100</xdr:colOff>
      <xdr:row>51</xdr:row>
      <xdr:rowOff>182880</xdr:rowOff>
    </xdr:to>
    <xdr:graphicFrame macro="">
      <xdr:nvGraphicFramePr>
        <xdr:cNvPr id="1070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38100</xdr:colOff>
      <xdr:row>11</xdr:row>
      <xdr:rowOff>0</xdr:rowOff>
    </xdr:from>
    <xdr:to>
      <xdr:col>36</xdr:col>
      <xdr:colOff>800100</xdr:colOff>
      <xdr:row>33</xdr:row>
      <xdr:rowOff>38100</xdr:rowOff>
    </xdr:to>
    <xdr:graphicFrame macro="">
      <xdr:nvGraphicFramePr>
        <xdr:cNvPr id="1071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68580</xdr:colOff>
      <xdr:row>7</xdr:row>
      <xdr:rowOff>190500</xdr:rowOff>
    </xdr:from>
    <xdr:to>
      <xdr:col>32</xdr:col>
      <xdr:colOff>259080</xdr:colOff>
      <xdr:row>42</xdr:row>
      <xdr:rowOff>15240</xdr:rowOff>
    </xdr:to>
    <xdr:graphicFrame macro="">
      <xdr:nvGraphicFramePr>
        <xdr:cNvPr id="1072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zoomScale="50" zoomScaleNormal="50" workbookViewId="0">
      <selection activeCell="B3" sqref="B3"/>
    </sheetView>
  </sheetViews>
  <sheetFormatPr baseColWidth="10" defaultRowHeight="15.6" x14ac:dyDescent="0.3"/>
  <cols>
    <col min="1" max="1" width="17.5" bestFit="1" customWidth="1"/>
    <col min="2" max="2" width="25" customWidth="1"/>
    <col min="3" max="3" width="15.296875" customWidth="1"/>
    <col min="6" max="6" width="20" customWidth="1"/>
    <col min="7" max="7" width="24.5" customWidth="1"/>
    <col min="11" max="11" width="16" customWidth="1"/>
    <col min="12" max="12" width="24.296875" customWidth="1"/>
  </cols>
  <sheetData>
    <row r="1" spans="1:14" x14ac:dyDescent="0.3">
      <c r="A1" t="s">
        <v>8</v>
      </c>
    </row>
    <row r="2" spans="1:14" x14ac:dyDescent="0.3">
      <c r="A2" s="6" t="s">
        <v>6</v>
      </c>
      <c r="B2" s="6">
        <f>_xlfn.CHISQ.TEST(B7:C8,B15:C16)</f>
        <v>4.0013666519860528E-5</v>
      </c>
      <c r="D2" t="s">
        <v>7</v>
      </c>
    </row>
    <row r="4" spans="1:14" x14ac:dyDescent="0.3">
      <c r="A4" s="18" t="s">
        <v>17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</row>
    <row r="5" spans="1:14" ht="18" x14ac:dyDescent="0.35">
      <c r="A5" s="12" t="s">
        <v>9</v>
      </c>
      <c r="B5" s="13"/>
      <c r="C5" s="13"/>
      <c r="D5" s="13"/>
      <c r="F5" s="14" t="s">
        <v>13</v>
      </c>
      <c r="G5" s="15"/>
      <c r="H5" s="15"/>
      <c r="I5" s="15"/>
      <c r="K5" s="16" t="s">
        <v>15</v>
      </c>
      <c r="L5" s="17"/>
      <c r="M5" s="17"/>
      <c r="N5" s="17"/>
    </row>
    <row r="6" spans="1:14" ht="21" x14ac:dyDescent="0.3">
      <c r="A6" s="8"/>
      <c r="B6" s="8" t="s">
        <v>1</v>
      </c>
      <c r="C6" s="8" t="s">
        <v>14</v>
      </c>
      <c r="D6" s="9" t="s">
        <v>2</v>
      </c>
      <c r="F6" s="8"/>
      <c r="G6" s="8" t="s">
        <v>1</v>
      </c>
      <c r="H6" s="8" t="s">
        <v>14</v>
      </c>
      <c r="I6" s="9" t="s">
        <v>2</v>
      </c>
      <c r="K6" s="8"/>
      <c r="L6" s="8" t="s">
        <v>1</v>
      </c>
      <c r="M6" s="8" t="s">
        <v>14</v>
      </c>
      <c r="N6" s="9" t="s">
        <v>2</v>
      </c>
    </row>
    <row r="7" spans="1:14" ht="21" x14ac:dyDescent="0.3">
      <c r="A7" s="8" t="s">
        <v>10</v>
      </c>
      <c r="B7" s="4">
        <v>0</v>
      </c>
      <c r="C7" s="4">
        <v>22</v>
      </c>
      <c r="D7" s="5">
        <f>B7+C7</f>
        <v>22</v>
      </c>
      <c r="F7" s="8" t="s">
        <v>10</v>
      </c>
      <c r="G7" s="4">
        <v>15</v>
      </c>
      <c r="H7" s="4">
        <v>152</v>
      </c>
      <c r="I7" s="5">
        <f>G7+H7</f>
        <v>167</v>
      </c>
      <c r="K7" s="8" t="s">
        <v>10</v>
      </c>
      <c r="L7" s="4">
        <v>20</v>
      </c>
      <c r="M7" s="4">
        <v>172</v>
      </c>
      <c r="N7" s="5">
        <f>L7+M7</f>
        <v>192</v>
      </c>
    </row>
    <row r="8" spans="1:14" ht="21" x14ac:dyDescent="0.3">
      <c r="A8" s="8" t="s">
        <v>11</v>
      </c>
      <c r="B8" s="4">
        <v>82</v>
      </c>
      <c r="C8" s="4">
        <v>98</v>
      </c>
      <c r="D8" s="5">
        <f>B8+C8</f>
        <v>180</v>
      </c>
      <c r="F8" s="8" t="s">
        <v>12</v>
      </c>
      <c r="G8" s="4">
        <v>74</v>
      </c>
      <c r="H8" s="4">
        <v>20</v>
      </c>
      <c r="I8" s="5">
        <f>G8+H8</f>
        <v>94</v>
      </c>
      <c r="K8" s="8" t="s">
        <v>12</v>
      </c>
      <c r="L8" s="4">
        <v>93</v>
      </c>
      <c r="M8" s="4">
        <v>68</v>
      </c>
      <c r="N8" s="5">
        <f>L8+M8</f>
        <v>161</v>
      </c>
    </row>
    <row r="9" spans="1:14" ht="21" x14ac:dyDescent="0.3">
      <c r="A9" s="9" t="s">
        <v>2</v>
      </c>
      <c r="B9" s="5">
        <f>B7+B8</f>
        <v>82</v>
      </c>
      <c r="C9" s="5">
        <f>C7+C8</f>
        <v>120</v>
      </c>
      <c r="D9" s="5">
        <f>B9+C9</f>
        <v>202</v>
      </c>
      <c r="F9" s="9" t="s">
        <v>2</v>
      </c>
      <c r="G9" s="5">
        <f>G7+G8</f>
        <v>89</v>
      </c>
      <c r="H9" s="5">
        <f>H7+H8</f>
        <v>172</v>
      </c>
      <c r="I9" s="5">
        <f>G9+H9</f>
        <v>261</v>
      </c>
      <c r="K9" s="9" t="s">
        <v>2</v>
      </c>
      <c r="L9" s="5">
        <f>L7+L8</f>
        <v>113</v>
      </c>
      <c r="M9" s="5">
        <f>M7+M8</f>
        <v>240</v>
      </c>
      <c r="N9" s="5">
        <f>L9+M9</f>
        <v>353</v>
      </c>
    </row>
    <row r="10" spans="1:14" x14ac:dyDescent="0.3">
      <c r="A10" s="4"/>
      <c r="B10" s="4"/>
      <c r="C10" s="4"/>
      <c r="D10" s="4"/>
      <c r="F10" s="4"/>
      <c r="G10" s="4"/>
      <c r="H10" s="4"/>
      <c r="I10" s="4"/>
      <c r="K10" s="4"/>
      <c r="L10" s="4"/>
      <c r="M10" s="4"/>
      <c r="N10" s="4"/>
    </row>
    <row r="11" spans="1:14" x14ac:dyDescent="0.3">
      <c r="A11" s="4"/>
      <c r="B11" s="4"/>
      <c r="C11" s="4"/>
      <c r="D11" s="4"/>
      <c r="F11" s="4"/>
      <c r="G11" s="4"/>
      <c r="H11" s="4"/>
      <c r="I11" s="4"/>
      <c r="K11" s="4"/>
      <c r="L11" s="4"/>
      <c r="M11" s="4"/>
      <c r="N11" s="4"/>
    </row>
    <row r="12" spans="1:14" x14ac:dyDescent="0.3">
      <c r="A12" s="4"/>
      <c r="B12" s="4"/>
      <c r="C12" s="4"/>
      <c r="D12" s="4"/>
      <c r="F12" s="4"/>
      <c r="G12" s="4"/>
      <c r="H12" s="4"/>
      <c r="I12" s="4"/>
      <c r="K12" s="4"/>
      <c r="L12" s="4"/>
      <c r="M12" s="4"/>
      <c r="N12" s="4"/>
    </row>
    <row r="13" spans="1:14" ht="18" x14ac:dyDescent="0.35">
      <c r="A13" s="1" t="s">
        <v>5</v>
      </c>
      <c r="F13" s="1" t="s">
        <v>5</v>
      </c>
      <c r="K13" s="1" t="s">
        <v>5</v>
      </c>
    </row>
    <row r="14" spans="1:14" ht="21" x14ac:dyDescent="0.3">
      <c r="A14" s="2" t="s">
        <v>0</v>
      </c>
      <c r="B14" s="2" t="s">
        <v>1</v>
      </c>
      <c r="C14" s="8" t="s">
        <v>14</v>
      </c>
      <c r="D14" s="3" t="s">
        <v>2</v>
      </c>
      <c r="F14" s="2" t="s">
        <v>0</v>
      </c>
      <c r="G14" s="2" t="s">
        <v>1</v>
      </c>
      <c r="H14" s="8" t="s">
        <v>14</v>
      </c>
      <c r="I14" s="3" t="s">
        <v>2</v>
      </c>
      <c r="K14" s="2" t="s">
        <v>0</v>
      </c>
      <c r="L14" s="2" t="s">
        <v>1</v>
      </c>
      <c r="M14" s="8" t="s">
        <v>14</v>
      </c>
      <c r="N14" s="3" t="s">
        <v>2</v>
      </c>
    </row>
    <row r="15" spans="1:14" ht="21" x14ac:dyDescent="0.3">
      <c r="A15" s="2" t="s">
        <v>3</v>
      </c>
      <c r="B15" s="4">
        <f>D7*B9/D9</f>
        <v>8.9306930693069315</v>
      </c>
      <c r="C15" s="4">
        <f>D7*C9/D9</f>
        <v>13.069306930693068</v>
      </c>
      <c r="D15" s="5">
        <f>D8</f>
        <v>180</v>
      </c>
      <c r="F15" s="2" t="s">
        <v>3</v>
      </c>
      <c r="G15" s="4">
        <f>I7*G9/I9</f>
        <v>56.946360153256705</v>
      </c>
      <c r="H15" s="4">
        <f>I7*H9/I9</f>
        <v>110.05363984674329</v>
      </c>
      <c r="I15" s="5">
        <f>I8</f>
        <v>94</v>
      </c>
      <c r="K15" s="2" t="s">
        <v>3</v>
      </c>
      <c r="L15" s="4">
        <f>N7*L9/N9</f>
        <v>61.461756373937675</v>
      </c>
      <c r="M15" s="4">
        <f>N7*M9/N9</f>
        <v>130.53824362606233</v>
      </c>
      <c r="N15" s="5">
        <f>N8</f>
        <v>161</v>
      </c>
    </row>
    <row r="16" spans="1:14" ht="21" x14ac:dyDescent="0.3">
      <c r="A16" s="2" t="s">
        <v>4</v>
      </c>
      <c r="B16" s="4">
        <f>D8*B9/D9</f>
        <v>73.069306930693074</v>
      </c>
      <c r="C16" s="4">
        <f>D8*C9/D9</f>
        <v>106.93069306930693</v>
      </c>
      <c r="D16" s="5">
        <f>D8</f>
        <v>180</v>
      </c>
      <c r="F16" s="2" t="s">
        <v>4</v>
      </c>
      <c r="G16" s="4">
        <f>I8*G9/I9</f>
        <v>32.053639846743295</v>
      </c>
      <c r="H16" s="4">
        <f>I8*H9/I9</f>
        <v>61.946360153256705</v>
      </c>
      <c r="I16" s="5">
        <f>I8</f>
        <v>94</v>
      </c>
      <c r="K16" s="2" t="s">
        <v>4</v>
      </c>
      <c r="L16" s="4">
        <f>N8*L9/N9</f>
        <v>51.538243626062325</v>
      </c>
      <c r="M16" s="4">
        <f>N8*M9/N9</f>
        <v>109.46175637393767</v>
      </c>
      <c r="N16" s="5">
        <f>N8</f>
        <v>161</v>
      </c>
    </row>
    <row r="17" spans="1:14" ht="21" x14ac:dyDescent="0.3">
      <c r="A17" s="3" t="s">
        <v>2</v>
      </c>
      <c r="B17" s="5">
        <f>B9</f>
        <v>82</v>
      </c>
      <c r="C17" s="5">
        <f>C9</f>
        <v>120</v>
      </c>
      <c r="D17" s="5">
        <f>D9</f>
        <v>202</v>
      </c>
      <c r="F17" s="3" t="s">
        <v>2</v>
      </c>
      <c r="G17" s="5">
        <f>G9</f>
        <v>89</v>
      </c>
      <c r="H17" s="5">
        <f>H9</f>
        <v>172</v>
      </c>
      <c r="I17" s="5">
        <f>I9</f>
        <v>261</v>
      </c>
      <c r="K17" s="3" t="s">
        <v>2</v>
      </c>
      <c r="L17" s="5">
        <f>L9</f>
        <v>113</v>
      </c>
      <c r="M17" s="5">
        <f>M9</f>
        <v>240</v>
      </c>
      <c r="N17" s="5">
        <f>N9</f>
        <v>353</v>
      </c>
    </row>
    <row r="20" spans="1:14" x14ac:dyDescent="0.3">
      <c r="A20" s="18" t="s">
        <v>18</v>
      </c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</row>
    <row r="21" spans="1:14" ht="18" x14ac:dyDescent="0.35">
      <c r="A21" s="12" t="s">
        <v>9</v>
      </c>
      <c r="B21" s="13"/>
      <c r="C21" s="13"/>
      <c r="D21" s="13"/>
      <c r="F21" s="14" t="s">
        <v>13</v>
      </c>
      <c r="G21" s="15"/>
      <c r="H21" s="15"/>
      <c r="I21" s="15"/>
      <c r="K21" s="16" t="s">
        <v>15</v>
      </c>
      <c r="L21" s="17"/>
      <c r="M21" s="17"/>
      <c r="N21" s="17"/>
    </row>
    <row r="22" spans="1:14" ht="21" x14ac:dyDescent="0.3">
      <c r="A22" s="8"/>
      <c r="B22" s="8" t="s">
        <v>16</v>
      </c>
      <c r="C22" s="8" t="s">
        <v>14</v>
      </c>
      <c r="D22" s="9" t="s">
        <v>2</v>
      </c>
      <c r="F22" s="8"/>
      <c r="G22" s="8" t="s">
        <v>16</v>
      </c>
      <c r="H22" s="8" t="s">
        <v>14</v>
      </c>
      <c r="I22" s="9" t="s">
        <v>2</v>
      </c>
      <c r="K22" s="8"/>
      <c r="L22" s="8" t="s">
        <v>16</v>
      </c>
      <c r="M22" s="8" t="s">
        <v>14</v>
      </c>
      <c r="N22" s="9" t="s">
        <v>2</v>
      </c>
    </row>
    <row r="23" spans="1:14" ht="21" x14ac:dyDescent="0.3">
      <c r="A23" s="8" t="s">
        <v>10</v>
      </c>
      <c r="B23" s="4">
        <v>0</v>
      </c>
      <c r="C23" s="4">
        <v>22</v>
      </c>
      <c r="D23" s="5">
        <f>B23+C23</f>
        <v>22</v>
      </c>
      <c r="F23" s="8" t="s">
        <v>10</v>
      </c>
      <c r="G23" s="4">
        <v>16</v>
      </c>
      <c r="H23" s="4">
        <v>152</v>
      </c>
      <c r="I23" s="5">
        <f>G23+H23</f>
        <v>168</v>
      </c>
      <c r="K23" s="8" t="s">
        <v>10</v>
      </c>
      <c r="L23" s="4">
        <v>18</v>
      </c>
      <c r="M23" s="4">
        <v>172</v>
      </c>
      <c r="N23" s="5">
        <f>L23+M23</f>
        <v>190</v>
      </c>
    </row>
    <row r="24" spans="1:14" ht="21" x14ac:dyDescent="0.3">
      <c r="A24" s="8" t="s">
        <v>11</v>
      </c>
      <c r="B24" s="4">
        <v>60</v>
      </c>
      <c r="C24" s="4">
        <v>98</v>
      </c>
      <c r="D24" s="5">
        <f>B24+C24</f>
        <v>158</v>
      </c>
      <c r="F24" s="8" t="s">
        <v>12</v>
      </c>
      <c r="G24" s="4">
        <v>87</v>
      </c>
      <c r="H24" s="4">
        <v>20</v>
      </c>
      <c r="I24" s="5">
        <f>G24+H24</f>
        <v>107</v>
      </c>
      <c r="K24" s="8" t="s">
        <v>12</v>
      </c>
      <c r="L24" s="4">
        <v>74</v>
      </c>
      <c r="M24" s="4">
        <v>68</v>
      </c>
      <c r="N24" s="5">
        <f>L24+M24</f>
        <v>142</v>
      </c>
    </row>
    <row r="25" spans="1:14" ht="21" x14ac:dyDescent="0.3">
      <c r="A25" s="9" t="s">
        <v>2</v>
      </c>
      <c r="B25" s="5">
        <f>B23+B24</f>
        <v>60</v>
      </c>
      <c r="C25" s="5">
        <f>C23+C24</f>
        <v>120</v>
      </c>
      <c r="D25" s="5">
        <f>B25+C25</f>
        <v>180</v>
      </c>
      <c r="F25" s="9" t="s">
        <v>2</v>
      </c>
      <c r="G25" s="5">
        <f>G23+G24</f>
        <v>103</v>
      </c>
      <c r="H25" s="5">
        <f>H23+H24</f>
        <v>172</v>
      </c>
      <c r="I25" s="5">
        <f>G25+H25</f>
        <v>275</v>
      </c>
      <c r="K25" s="9" t="s">
        <v>2</v>
      </c>
      <c r="L25" s="5">
        <f>L23+L24</f>
        <v>92</v>
      </c>
      <c r="M25" s="5">
        <f>M23+M24</f>
        <v>240</v>
      </c>
      <c r="N25" s="5">
        <f>L25+M25</f>
        <v>332</v>
      </c>
    </row>
    <row r="26" spans="1:14" x14ac:dyDescent="0.3">
      <c r="A26" s="4"/>
      <c r="B26" s="4"/>
      <c r="C26" s="4"/>
      <c r="D26" s="4"/>
      <c r="K26" s="4"/>
      <c r="L26" s="4"/>
      <c r="M26" s="4"/>
      <c r="N26" s="4"/>
    </row>
    <row r="27" spans="1:14" x14ac:dyDescent="0.3">
      <c r="A27" s="4"/>
      <c r="B27" s="4"/>
      <c r="C27" s="4"/>
      <c r="D27" s="4"/>
      <c r="K27" s="4"/>
      <c r="L27" s="4"/>
      <c r="M27" s="4"/>
      <c r="N27" s="4"/>
    </row>
    <row r="28" spans="1:14" x14ac:dyDescent="0.3">
      <c r="A28" s="4"/>
      <c r="B28" s="4"/>
      <c r="C28" s="4"/>
      <c r="D28" s="4"/>
      <c r="K28" s="4"/>
      <c r="L28" s="4"/>
      <c r="M28" s="4"/>
      <c r="N28" s="4"/>
    </row>
    <row r="29" spans="1:14" ht="18" x14ac:dyDescent="0.35">
      <c r="A29" s="1" t="s">
        <v>5</v>
      </c>
      <c r="F29" s="1" t="s">
        <v>5</v>
      </c>
      <c r="K29" s="1" t="s">
        <v>5</v>
      </c>
    </row>
    <row r="30" spans="1:14" ht="21" x14ac:dyDescent="0.3">
      <c r="A30" s="2" t="s">
        <v>0</v>
      </c>
      <c r="B30" s="8" t="s">
        <v>16</v>
      </c>
      <c r="C30" s="8" t="s">
        <v>14</v>
      </c>
      <c r="D30" s="3" t="s">
        <v>2</v>
      </c>
      <c r="F30" s="2" t="s">
        <v>0</v>
      </c>
      <c r="G30" s="8" t="s">
        <v>16</v>
      </c>
      <c r="H30" s="8" t="s">
        <v>14</v>
      </c>
      <c r="I30" s="3" t="s">
        <v>2</v>
      </c>
      <c r="K30" s="2" t="s">
        <v>0</v>
      </c>
      <c r="L30" s="8" t="s">
        <v>16</v>
      </c>
      <c r="M30" s="8" t="s">
        <v>14</v>
      </c>
      <c r="N30" s="3" t="s">
        <v>2</v>
      </c>
    </row>
    <row r="31" spans="1:14" ht="21" x14ac:dyDescent="0.3">
      <c r="A31" s="2" t="s">
        <v>3</v>
      </c>
      <c r="B31" s="4">
        <f>D23*B25/D25</f>
        <v>7.333333333333333</v>
      </c>
      <c r="C31" s="4">
        <f>D23*C25/D25</f>
        <v>14.666666666666666</v>
      </c>
      <c r="D31" s="5">
        <f>D24</f>
        <v>158</v>
      </c>
      <c r="F31" s="2" t="s">
        <v>3</v>
      </c>
      <c r="G31" s="4">
        <f>I23*G25/I25</f>
        <v>62.923636363636362</v>
      </c>
      <c r="H31" s="4">
        <f>I23*H25/I25</f>
        <v>105.07636363636364</v>
      </c>
      <c r="I31" s="5">
        <f>I24</f>
        <v>107</v>
      </c>
      <c r="K31" s="2" t="s">
        <v>3</v>
      </c>
      <c r="L31" s="4">
        <f>N23*L25/N25</f>
        <v>52.650602409638552</v>
      </c>
      <c r="M31" s="4">
        <f>N23*M25/N25</f>
        <v>137.34939759036143</v>
      </c>
      <c r="N31" s="5">
        <f>N24</f>
        <v>142</v>
      </c>
    </row>
    <row r="32" spans="1:14" ht="21" x14ac:dyDescent="0.3">
      <c r="A32" s="2" t="s">
        <v>4</v>
      </c>
      <c r="B32" s="4">
        <f>D24*B25/D25</f>
        <v>52.666666666666664</v>
      </c>
      <c r="C32" s="4">
        <f>D24*C25/D25</f>
        <v>105.33333333333333</v>
      </c>
      <c r="D32" s="5">
        <f>D24</f>
        <v>158</v>
      </c>
      <c r="F32" s="2" t="s">
        <v>4</v>
      </c>
      <c r="G32" s="4">
        <f>I24*G25/I25</f>
        <v>40.076363636363638</v>
      </c>
      <c r="H32" s="4">
        <f>I24*H25/I25</f>
        <v>66.923636363636362</v>
      </c>
      <c r="I32" s="5">
        <f>I24</f>
        <v>107</v>
      </c>
      <c r="K32" s="2" t="s">
        <v>4</v>
      </c>
      <c r="L32" s="4">
        <f>N24*L25/N25</f>
        <v>39.349397590361448</v>
      </c>
      <c r="M32" s="4">
        <f>N24*M25/N25</f>
        <v>102.65060240963855</v>
      </c>
      <c r="N32" s="5">
        <f>N24</f>
        <v>142</v>
      </c>
    </row>
    <row r="33" spans="1:14" ht="21" x14ac:dyDescent="0.3">
      <c r="A33" s="3" t="s">
        <v>2</v>
      </c>
      <c r="B33" s="5">
        <f>B25</f>
        <v>60</v>
      </c>
      <c r="C33" s="5">
        <f>C25</f>
        <v>120</v>
      </c>
      <c r="D33" s="5">
        <f>D25</f>
        <v>180</v>
      </c>
      <c r="F33" s="3" t="s">
        <v>2</v>
      </c>
      <c r="G33" s="5">
        <f>G25</f>
        <v>103</v>
      </c>
      <c r="H33" s="5">
        <f>H25</f>
        <v>172</v>
      </c>
      <c r="I33" s="5">
        <f>I25</f>
        <v>275</v>
      </c>
      <c r="K33" s="3" t="s">
        <v>2</v>
      </c>
      <c r="L33" s="5">
        <f>L25</f>
        <v>92</v>
      </c>
      <c r="M33" s="5">
        <f>M25</f>
        <v>240</v>
      </c>
      <c r="N33" s="5">
        <f>N25</f>
        <v>332</v>
      </c>
    </row>
    <row r="37" spans="1:14" x14ac:dyDescent="0.3">
      <c r="A37" s="18" t="s">
        <v>19</v>
      </c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</row>
    <row r="38" spans="1:14" ht="18" x14ac:dyDescent="0.35">
      <c r="A38" s="12" t="s">
        <v>9</v>
      </c>
      <c r="B38" s="13"/>
      <c r="C38" s="13"/>
      <c r="D38" s="13"/>
      <c r="F38" s="14" t="s">
        <v>13</v>
      </c>
      <c r="G38" s="15"/>
      <c r="H38" s="15"/>
      <c r="I38" s="15"/>
      <c r="K38" s="16" t="s">
        <v>15</v>
      </c>
      <c r="L38" s="17"/>
      <c r="M38" s="17"/>
      <c r="N38" s="17"/>
    </row>
    <row r="39" spans="1:14" ht="21" x14ac:dyDescent="0.3">
      <c r="A39" s="8"/>
      <c r="B39" s="8" t="s">
        <v>22</v>
      </c>
      <c r="C39" s="8" t="s">
        <v>14</v>
      </c>
      <c r="D39" s="9" t="s">
        <v>2</v>
      </c>
      <c r="F39" s="8"/>
      <c r="G39" s="8" t="s">
        <v>22</v>
      </c>
      <c r="H39" s="8" t="s">
        <v>14</v>
      </c>
      <c r="I39" s="9" t="s">
        <v>2</v>
      </c>
      <c r="K39" s="8"/>
      <c r="L39" s="8" t="s">
        <v>22</v>
      </c>
      <c r="M39" s="8" t="s">
        <v>14</v>
      </c>
      <c r="N39" s="9" t="s">
        <v>2</v>
      </c>
    </row>
    <row r="40" spans="1:14" ht="21" x14ac:dyDescent="0.3">
      <c r="A40" s="8" t="s">
        <v>10</v>
      </c>
      <c r="B40" s="4">
        <v>0</v>
      </c>
      <c r="C40" s="4">
        <v>22</v>
      </c>
      <c r="D40" s="5">
        <f>B40+C40</f>
        <v>22</v>
      </c>
      <c r="F40" s="8" t="s">
        <v>10</v>
      </c>
      <c r="G40" s="4">
        <v>16</v>
      </c>
      <c r="H40" s="4">
        <v>152</v>
      </c>
      <c r="I40" s="5">
        <f>G40+H40</f>
        <v>168</v>
      </c>
      <c r="K40" s="8" t="s">
        <v>10</v>
      </c>
      <c r="L40" s="4">
        <v>15</v>
      </c>
      <c r="M40" s="4">
        <v>172</v>
      </c>
      <c r="N40" s="5">
        <f>L40+M40</f>
        <v>187</v>
      </c>
    </row>
    <row r="41" spans="1:14" ht="21" x14ac:dyDescent="0.3">
      <c r="A41" s="8" t="s">
        <v>11</v>
      </c>
      <c r="B41" s="4">
        <v>60</v>
      </c>
      <c r="C41" s="4">
        <v>98</v>
      </c>
      <c r="D41" s="5">
        <f>B41+C41</f>
        <v>158</v>
      </c>
      <c r="F41" s="8" t="s">
        <v>12</v>
      </c>
      <c r="G41" s="4">
        <v>87</v>
      </c>
      <c r="H41" s="4">
        <v>20</v>
      </c>
      <c r="I41" s="5">
        <f>G41+H41</f>
        <v>107</v>
      </c>
      <c r="K41" s="8" t="s">
        <v>12</v>
      </c>
      <c r="L41" s="4">
        <v>67</v>
      </c>
      <c r="M41" s="4">
        <v>68</v>
      </c>
      <c r="N41" s="5">
        <f>L41+M41</f>
        <v>135</v>
      </c>
    </row>
    <row r="42" spans="1:14" ht="21" x14ac:dyDescent="0.3">
      <c r="A42" s="9" t="s">
        <v>2</v>
      </c>
      <c r="B42" s="5">
        <f>B40+B41</f>
        <v>60</v>
      </c>
      <c r="C42" s="5">
        <f>C40+C41</f>
        <v>120</v>
      </c>
      <c r="D42" s="5">
        <f>B42+C42</f>
        <v>180</v>
      </c>
      <c r="F42" s="9" t="s">
        <v>2</v>
      </c>
      <c r="G42" s="5">
        <f>G40+G41</f>
        <v>103</v>
      </c>
      <c r="H42" s="5">
        <f>H40+H41</f>
        <v>172</v>
      </c>
      <c r="I42" s="5">
        <f>G42+H42</f>
        <v>275</v>
      </c>
      <c r="K42" s="9" t="s">
        <v>2</v>
      </c>
      <c r="L42" s="5">
        <f>L40+L41</f>
        <v>82</v>
      </c>
      <c r="M42" s="5">
        <f>M40+M41</f>
        <v>240</v>
      </c>
      <c r="N42" s="5">
        <f>L42+M42</f>
        <v>322</v>
      </c>
    </row>
    <row r="43" spans="1:14" x14ac:dyDescent="0.3">
      <c r="A43" s="4"/>
      <c r="B43" s="4"/>
      <c r="C43" s="4"/>
      <c r="D43" s="4"/>
      <c r="K43" s="4"/>
      <c r="L43" s="4"/>
      <c r="M43" s="4"/>
      <c r="N43" s="4"/>
    </row>
    <row r="44" spans="1:14" x14ac:dyDescent="0.3">
      <c r="A44" s="4"/>
      <c r="B44" s="4"/>
      <c r="C44" s="4"/>
      <c r="D44" s="4"/>
      <c r="K44" s="4"/>
      <c r="L44" s="4"/>
      <c r="M44" s="4"/>
      <c r="N44" s="4"/>
    </row>
    <row r="45" spans="1:14" x14ac:dyDescent="0.3">
      <c r="A45" s="4"/>
      <c r="B45" s="4"/>
      <c r="C45" s="4"/>
      <c r="D45" s="4"/>
      <c r="K45" s="4"/>
      <c r="L45" s="4"/>
      <c r="M45" s="4"/>
      <c r="N45" s="4"/>
    </row>
    <row r="46" spans="1:14" ht="18" x14ac:dyDescent="0.35">
      <c r="A46" s="1" t="s">
        <v>5</v>
      </c>
      <c r="F46" s="1" t="s">
        <v>5</v>
      </c>
      <c r="K46" s="1" t="s">
        <v>5</v>
      </c>
    </row>
    <row r="47" spans="1:14" ht="21" x14ac:dyDescent="0.3">
      <c r="A47" s="2" t="s">
        <v>0</v>
      </c>
      <c r="B47" s="8" t="s">
        <v>22</v>
      </c>
      <c r="C47" s="8" t="s">
        <v>14</v>
      </c>
      <c r="D47" s="3" t="s">
        <v>2</v>
      </c>
      <c r="F47" s="2" t="s">
        <v>0</v>
      </c>
      <c r="G47" s="8" t="s">
        <v>22</v>
      </c>
      <c r="H47" s="8" t="s">
        <v>14</v>
      </c>
      <c r="I47" s="3" t="s">
        <v>2</v>
      </c>
      <c r="K47" s="2" t="s">
        <v>0</v>
      </c>
      <c r="L47" s="8" t="s">
        <v>22</v>
      </c>
      <c r="M47" s="8" t="s">
        <v>14</v>
      </c>
      <c r="N47" s="3" t="s">
        <v>2</v>
      </c>
    </row>
    <row r="48" spans="1:14" ht="21" x14ac:dyDescent="0.3">
      <c r="A48" s="2" t="s">
        <v>3</v>
      </c>
      <c r="B48" s="4">
        <f>D40*B42/D42</f>
        <v>7.333333333333333</v>
      </c>
      <c r="C48" s="4">
        <f>D40*C42/D42</f>
        <v>14.666666666666666</v>
      </c>
      <c r="D48" s="5">
        <f>D41</f>
        <v>158</v>
      </c>
      <c r="F48" s="2" t="s">
        <v>3</v>
      </c>
      <c r="G48" s="4">
        <f>I40*G42/I42</f>
        <v>62.923636363636362</v>
      </c>
      <c r="H48" s="4">
        <f>I40*H42/I42</f>
        <v>105.07636363636364</v>
      </c>
      <c r="I48" s="5">
        <f>I41</f>
        <v>107</v>
      </c>
      <c r="K48" s="2" t="s">
        <v>3</v>
      </c>
      <c r="L48" s="4">
        <f>N40*L42/N42</f>
        <v>47.621118012422357</v>
      </c>
      <c r="M48" s="4">
        <f>N40*M42/N42</f>
        <v>139.37888198757764</v>
      </c>
      <c r="N48" s="5">
        <f>N41</f>
        <v>135</v>
      </c>
    </row>
    <row r="49" spans="1:14" ht="21" x14ac:dyDescent="0.3">
      <c r="A49" s="2" t="s">
        <v>4</v>
      </c>
      <c r="B49" s="4">
        <f>D41*B42/D42</f>
        <v>52.666666666666664</v>
      </c>
      <c r="C49" s="4">
        <f>D41*C42/D42</f>
        <v>105.33333333333333</v>
      </c>
      <c r="D49" s="5">
        <f>D41</f>
        <v>158</v>
      </c>
      <c r="F49" s="2" t="s">
        <v>4</v>
      </c>
      <c r="G49" s="4">
        <f>I41*G42/I42</f>
        <v>40.076363636363638</v>
      </c>
      <c r="H49" s="4">
        <f>I41*H42/I42</f>
        <v>66.923636363636362</v>
      </c>
      <c r="I49" s="5">
        <f>I41</f>
        <v>107</v>
      </c>
      <c r="K49" s="2" t="s">
        <v>4</v>
      </c>
      <c r="L49" s="4">
        <f>N41*L42/N42</f>
        <v>34.378881987577643</v>
      </c>
      <c r="M49" s="4">
        <f>N41*M42/N42</f>
        <v>100.62111801242236</v>
      </c>
      <c r="N49" s="5">
        <f>N41</f>
        <v>135</v>
      </c>
    </row>
    <row r="50" spans="1:14" ht="21" x14ac:dyDescent="0.3">
      <c r="A50" s="3" t="s">
        <v>2</v>
      </c>
      <c r="B50" s="5">
        <f>B42</f>
        <v>60</v>
      </c>
      <c r="C50" s="5">
        <f>C42</f>
        <v>120</v>
      </c>
      <c r="D50" s="5">
        <f>D42</f>
        <v>180</v>
      </c>
      <c r="F50" s="3" t="s">
        <v>2</v>
      </c>
      <c r="G50" s="5">
        <f>G42</f>
        <v>103</v>
      </c>
      <c r="H50" s="5">
        <f>H42</f>
        <v>172</v>
      </c>
      <c r="I50" s="5">
        <f>I42</f>
        <v>275</v>
      </c>
      <c r="K50" s="3" t="s">
        <v>2</v>
      </c>
      <c r="L50" s="5">
        <f>L42</f>
        <v>82</v>
      </c>
      <c r="M50" s="5">
        <f>M42</f>
        <v>240</v>
      </c>
      <c r="N50" s="5">
        <f>N42</f>
        <v>322</v>
      </c>
    </row>
    <row r="54" spans="1:14" x14ac:dyDescent="0.3">
      <c r="A54" s="18" t="s">
        <v>20</v>
      </c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</row>
    <row r="55" spans="1:14" ht="18" x14ac:dyDescent="0.35">
      <c r="A55" s="12" t="s">
        <v>9</v>
      </c>
      <c r="B55" s="13"/>
      <c r="C55" s="13"/>
      <c r="D55" s="13"/>
      <c r="F55" s="14" t="s">
        <v>13</v>
      </c>
      <c r="G55" s="15"/>
      <c r="H55" s="15"/>
      <c r="I55" s="15"/>
      <c r="K55" s="16" t="s">
        <v>15</v>
      </c>
      <c r="L55" s="17"/>
      <c r="M55" s="17"/>
      <c r="N55" s="17"/>
    </row>
    <row r="56" spans="1:14" ht="21" x14ac:dyDescent="0.3">
      <c r="A56" s="8"/>
      <c r="B56" s="8" t="s">
        <v>21</v>
      </c>
      <c r="C56" s="8" t="s">
        <v>14</v>
      </c>
      <c r="D56" s="9" t="s">
        <v>2</v>
      </c>
      <c r="F56" s="8"/>
      <c r="G56" s="8" t="s">
        <v>21</v>
      </c>
      <c r="H56" s="8" t="s">
        <v>14</v>
      </c>
      <c r="I56" s="9" t="s">
        <v>2</v>
      </c>
      <c r="K56" s="8"/>
      <c r="L56" s="8" t="s">
        <v>21</v>
      </c>
      <c r="M56" s="8" t="s">
        <v>14</v>
      </c>
      <c r="N56" s="9" t="s">
        <v>2</v>
      </c>
    </row>
    <row r="57" spans="1:14" ht="21" x14ac:dyDescent="0.3">
      <c r="A57" s="8" t="s">
        <v>10</v>
      </c>
      <c r="B57" s="4">
        <v>3</v>
      </c>
      <c r="C57" s="4">
        <v>22</v>
      </c>
      <c r="D57" s="5">
        <f>B57+C57</f>
        <v>25</v>
      </c>
      <c r="F57" s="8" t="s">
        <v>10</v>
      </c>
      <c r="G57" s="4">
        <v>16</v>
      </c>
      <c r="H57" s="4">
        <v>152</v>
      </c>
      <c r="I57" s="5">
        <f>G57+H57</f>
        <v>168</v>
      </c>
      <c r="K57" s="8" t="s">
        <v>10</v>
      </c>
      <c r="L57" s="4">
        <v>56</v>
      </c>
      <c r="M57" s="4">
        <v>172</v>
      </c>
      <c r="N57" s="5">
        <f>L57+M57</f>
        <v>228</v>
      </c>
    </row>
    <row r="58" spans="1:14" ht="21" x14ac:dyDescent="0.3">
      <c r="A58" s="8" t="s">
        <v>11</v>
      </c>
      <c r="B58" s="4">
        <v>67</v>
      </c>
      <c r="C58" s="4">
        <v>98</v>
      </c>
      <c r="D58" s="5">
        <f>B58+C58</f>
        <v>165</v>
      </c>
      <c r="F58" s="8" t="s">
        <v>12</v>
      </c>
      <c r="G58" s="4">
        <v>87</v>
      </c>
      <c r="H58" s="4">
        <v>20</v>
      </c>
      <c r="I58" s="5">
        <f>G58+H58</f>
        <v>107</v>
      </c>
      <c r="K58" s="8" t="s">
        <v>12</v>
      </c>
      <c r="L58" s="4">
        <v>75</v>
      </c>
      <c r="M58" s="4">
        <v>68</v>
      </c>
      <c r="N58" s="5">
        <f>L58+M58</f>
        <v>143</v>
      </c>
    </row>
    <row r="59" spans="1:14" ht="21" x14ac:dyDescent="0.3">
      <c r="A59" s="9" t="s">
        <v>2</v>
      </c>
      <c r="B59" s="5">
        <f>B57+B58</f>
        <v>70</v>
      </c>
      <c r="C59" s="5">
        <f>C57+C58</f>
        <v>120</v>
      </c>
      <c r="D59" s="5">
        <f>B59+C59</f>
        <v>190</v>
      </c>
      <c r="F59" s="9" t="s">
        <v>2</v>
      </c>
      <c r="G59" s="5">
        <f>G57+G58</f>
        <v>103</v>
      </c>
      <c r="H59" s="5">
        <f>H57+H58</f>
        <v>172</v>
      </c>
      <c r="I59" s="5">
        <f>G59+H59</f>
        <v>275</v>
      </c>
      <c r="K59" s="9" t="s">
        <v>2</v>
      </c>
      <c r="L59" s="5">
        <f>L57+L58</f>
        <v>131</v>
      </c>
      <c r="M59" s="5">
        <f>M57+M58</f>
        <v>240</v>
      </c>
      <c r="N59" s="5">
        <f>L59+M59</f>
        <v>371</v>
      </c>
    </row>
    <row r="60" spans="1:14" x14ac:dyDescent="0.3">
      <c r="A60" s="4"/>
      <c r="B60" s="4"/>
      <c r="C60" s="4"/>
      <c r="D60" s="4"/>
      <c r="K60" s="4"/>
      <c r="L60" s="4"/>
      <c r="M60" s="4"/>
      <c r="N60" s="4"/>
    </row>
    <row r="61" spans="1:14" x14ac:dyDescent="0.3">
      <c r="A61" s="4"/>
      <c r="B61" s="4"/>
      <c r="C61" s="4"/>
      <c r="D61" s="4"/>
      <c r="K61" s="4"/>
      <c r="L61" s="4"/>
      <c r="M61" s="4"/>
      <c r="N61" s="4"/>
    </row>
    <row r="62" spans="1:14" x14ac:dyDescent="0.3">
      <c r="A62" s="4"/>
      <c r="B62" s="4"/>
      <c r="C62" s="4"/>
      <c r="D62" s="4"/>
      <c r="K62" s="4"/>
      <c r="L62" s="4"/>
      <c r="M62" s="4"/>
      <c r="N62" s="4"/>
    </row>
    <row r="63" spans="1:14" ht="18" x14ac:dyDescent="0.35">
      <c r="A63" s="1" t="s">
        <v>5</v>
      </c>
      <c r="F63" s="1" t="s">
        <v>5</v>
      </c>
      <c r="K63" s="1" t="s">
        <v>5</v>
      </c>
    </row>
    <row r="64" spans="1:14" ht="21" x14ac:dyDescent="0.3">
      <c r="A64" s="2" t="s">
        <v>0</v>
      </c>
      <c r="B64" s="8" t="s">
        <v>21</v>
      </c>
      <c r="C64" s="8" t="s">
        <v>14</v>
      </c>
      <c r="D64" s="3" t="s">
        <v>2</v>
      </c>
      <c r="F64" s="2" t="s">
        <v>0</v>
      </c>
      <c r="G64" s="8" t="s">
        <v>21</v>
      </c>
      <c r="H64" s="8" t="s">
        <v>14</v>
      </c>
      <c r="I64" s="3" t="s">
        <v>2</v>
      </c>
      <c r="K64" s="2" t="s">
        <v>0</v>
      </c>
      <c r="L64" s="8" t="s">
        <v>21</v>
      </c>
      <c r="M64" s="8" t="s">
        <v>14</v>
      </c>
      <c r="N64" s="3" t="s">
        <v>2</v>
      </c>
    </row>
    <row r="65" spans="1:14" ht="21" x14ac:dyDescent="0.3">
      <c r="A65" s="2" t="s">
        <v>3</v>
      </c>
      <c r="B65" s="4">
        <f>D57*B59/D59</f>
        <v>9.2105263157894743</v>
      </c>
      <c r="C65" s="4">
        <f>D57*C59/D59</f>
        <v>15.789473684210526</v>
      </c>
      <c r="D65" s="5">
        <f>D58</f>
        <v>165</v>
      </c>
      <c r="F65" s="2" t="s">
        <v>3</v>
      </c>
      <c r="G65" s="4">
        <f>I57*G59/I59</f>
        <v>62.923636363636362</v>
      </c>
      <c r="H65" s="4">
        <f>I57*H59/I59</f>
        <v>105.07636363636364</v>
      </c>
      <c r="I65" s="5">
        <f>I58</f>
        <v>107</v>
      </c>
      <c r="K65" s="2" t="s">
        <v>3</v>
      </c>
      <c r="L65" s="4">
        <f>N57*L59/N59</f>
        <v>80.506738544474388</v>
      </c>
      <c r="M65" s="4">
        <f>N57*M59/N59</f>
        <v>147.49326145552561</v>
      </c>
      <c r="N65" s="5">
        <f>N58</f>
        <v>143</v>
      </c>
    </row>
    <row r="66" spans="1:14" ht="21" x14ac:dyDescent="0.3">
      <c r="A66" s="2" t="s">
        <v>4</v>
      </c>
      <c r="B66" s="4">
        <f>D58*B59/D59</f>
        <v>60.789473684210527</v>
      </c>
      <c r="C66" s="4">
        <f>D58*C59/D59</f>
        <v>104.21052631578948</v>
      </c>
      <c r="D66" s="5">
        <f>D58</f>
        <v>165</v>
      </c>
      <c r="F66" s="2" t="s">
        <v>4</v>
      </c>
      <c r="G66" s="4">
        <f>I58*G59/I59</f>
        <v>40.076363636363638</v>
      </c>
      <c r="H66" s="4">
        <f>I58*H59/I59</f>
        <v>66.923636363636362</v>
      </c>
      <c r="I66" s="5">
        <f>I58</f>
        <v>107</v>
      </c>
      <c r="K66" s="2" t="s">
        <v>4</v>
      </c>
      <c r="L66" s="4">
        <f>N58*L59/N59</f>
        <v>50.493261455525605</v>
      </c>
      <c r="M66" s="4">
        <f>N58*M59/N59</f>
        <v>92.506738544474388</v>
      </c>
      <c r="N66" s="5">
        <f>N58</f>
        <v>143</v>
      </c>
    </row>
    <row r="67" spans="1:14" ht="21" x14ac:dyDescent="0.3">
      <c r="A67" s="3" t="s">
        <v>2</v>
      </c>
      <c r="B67" s="5">
        <f>B59</f>
        <v>70</v>
      </c>
      <c r="C67" s="5">
        <f>C59</f>
        <v>120</v>
      </c>
      <c r="D67" s="5">
        <f>D59</f>
        <v>190</v>
      </c>
      <c r="F67" s="3" t="s">
        <v>2</v>
      </c>
      <c r="G67" s="5">
        <f>G59</f>
        <v>103</v>
      </c>
      <c r="H67" s="5">
        <f>H59</f>
        <v>172</v>
      </c>
      <c r="I67" s="5">
        <f>I59</f>
        <v>275</v>
      </c>
      <c r="K67" s="3" t="s">
        <v>2</v>
      </c>
      <c r="L67" s="5">
        <f>L59</f>
        <v>131</v>
      </c>
      <c r="M67" s="5">
        <f>M59</f>
        <v>240</v>
      </c>
      <c r="N67" s="5">
        <f>N59</f>
        <v>371</v>
      </c>
    </row>
  </sheetData>
  <pageMargins left="0.78740157499999996" right="0.78740157499999996" top="0.984251969" bottom="0.984251969" header="0.3" footer="0.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48"/>
  <sheetViews>
    <sheetView zoomScale="50" zoomScaleNormal="50" workbookViewId="0">
      <selection activeCell="A26" sqref="A26:F32"/>
    </sheetView>
  </sheetViews>
  <sheetFormatPr baseColWidth="10" defaultRowHeight="15.6" x14ac:dyDescent="0.3"/>
  <cols>
    <col min="1" max="1" width="31.69921875" customWidth="1"/>
    <col min="2" max="2" width="16.296875" customWidth="1"/>
    <col min="3" max="3" width="18" customWidth="1"/>
    <col min="5" max="5" width="21.296875" customWidth="1"/>
    <col min="6" max="6" width="29" customWidth="1"/>
    <col min="10" max="10" width="15.296875" customWidth="1"/>
    <col min="15" max="15" width="31.69921875" customWidth="1"/>
    <col min="16" max="16" width="13.19921875" bestFit="1" customWidth="1"/>
    <col min="19" max="19" width="21.69921875" customWidth="1"/>
    <col min="20" max="20" width="20.19921875" customWidth="1"/>
  </cols>
  <sheetData>
    <row r="2" spans="1:21" ht="18" x14ac:dyDescent="0.35">
      <c r="A2" s="12" t="s">
        <v>30</v>
      </c>
      <c r="B2" s="13"/>
      <c r="C2" s="7"/>
      <c r="D2" s="7"/>
      <c r="E2" s="7"/>
      <c r="F2" s="7"/>
      <c r="H2" s="1" t="s">
        <v>5</v>
      </c>
      <c r="M2" s="1" t="s">
        <v>5</v>
      </c>
      <c r="R2" s="1" t="s">
        <v>5</v>
      </c>
    </row>
    <row r="3" spans="1:21" ht="21" x14ac:dyDescent="0.3">
      <c r="A3" s="8"/>
      <c r="B3" s="8" t="s">
        <v>27</v>
      </c>
      <c r="C3" s="19" t="s">
        <v>26</v>
      </c>
      <c r="D3" s="19" t="s">
        <v>16</v>
      </c>
      <c r="E3" s="19" t="s">
        <v>22</v>
      </c>
      <c r="F3" s="19" t="s">
        <v>21</v>
      </c>
      <c r="H3" s="8"/>
      <c r="I3" s="8" t="s">
        <v>1</v>
      </c>
      <c r="J3" s="8" t="s">
        <v>14</v>
      </c>
      <c r="K3" s="30" t="s">
        <v>2</v>
      </c>
      <c r="M3" s="8"/>
      <c r="N3" s="8" t="s">
        <v>1</v>
      </c>
      <c r="O3" s="19" t="s">
        <v>39</v>
      </c>
      <c r="P3" s="30" t="s">
        <v>2</v>
      </c>
      <c r="R3" s="8"/>
      <c r="S3" s="8" t="s">
        <v>16</v>
      </c>
      <c r="T3" s="8" t="s">
        <v>22</v>
      </c>
      <c r="U3" s="30" t="s">
        <v>2</v>
      </c>
    </row>
    <row r="4" spans="1:21" ht="21" x14ac:dyDescent="0.3">
      <c r="A4" s="8" t="s">
        <v>24</v>
      </c>
      <c r="B4" s="4">
        <v>0</v>
      </c>
      <c r="C4" s="4">
        <v>22</v>
      </c>
      <c r="D4" s="4">
        <v>0</v>
      </c>
      <c r="E4" s="4">
        <v>0</v>
      </c>
      <c r="F4" s="4">
        <v>3</v>
      </c>
      <c r="H4" s="8" t="s">
        <v>34</v>
      </c>
      <c r="I4" s="4">
        <f>$K4*B$7/$K$6</f>
        <v>8.9306930693069315</v>
      </c>
      <c r="J4" s="4">
        <f>$K4*C7/K6</f>
        <v>13.069306930693068</v>
      </c>
      <c r="K4" s="5">
        <f>(B4+C4)</f>
        <v>22</v>
      </c>
      <c r="M4" s="8" t="s">
        <v>34</v>
      </c>
      <c r="N4" s="4">
        <f>$P4*B$7/$P$6</f>
        <v>1.618421052631579</v>
      </c>
      <c r="O4" s="4">
        <f>$P4*F$7/$P$6</f>
        <v>1.381578947368421</v>
      </c>
      <c r="P4" s="5">
        <f>(B4+F4)</f>
        <v>3</v>
      </c>
      <c r="R4" s="8" t="s">
        <v>34</v>
      </c>
      <c r="S4" s="4">
        <f>$U4*D$7/$U$6</f>
        <v>0</v>
      </c>
      <c r="T4" s="4">
        <f>$U4*E7/U6</f>
        <v>0</v>
      </c>
      <c r="U4" s="5">
        <f>(D4+E4)</f>
        <v>0</v>
      </c>
    </row>
    <row r="5" spans="1:21" ht="21" x14ac:dyDescent="0.3">
      <c r="A5" s="8" t="s">
        <v>25</v>
      </c>
      <c r="B5" s="4">
        <v>82</v>
      </c>
      <c r="C5" s="4">
        <v>98</v>
      </c>
      <c r="D5" s="4">
        <v>60</v>
      </c>
      <c r="E5" s="4">
        <v>72</v>
      </c>
      <c r="F5" s="4">
        <v>67</v>
      </c>
      <c r="H5" s="8" t="s">
        <v>35</v>
      </c>
      <c r="I5" s="4">
        <f>K5*$B$7/K6</f>
        <v>73.069306930693074</v>
      </c>
      <c r="J5" s="4">
        <f>K5*C7/K6</f>
        <v>106.93069306930693</v>
      </c>
      <c r="K5" s="5">
        <f>(B5+C5)</f>
        <v>180</v>
      </c>
      <c r="M5" s="8" t="s">
        <v>35</v>
      </c>
      <c r="N5" s="4">
        <f>P5*$B$7/P6</f>
        <v>80.381578947368425</v>
      </c>
      <c r="O5" s="4">
        <f>P5*$F$7/P6</f>
        <v>68.618421052631575</v>
      </c>
      <c r="P5" s="5">
        <f>(B5+F5)</f>
        <v>149</v>
      </c>
      <c r="R5" s="8" t="s">
        <v>35</v>
      </c>
      <c r="S5" s="4">
        <f>U5*$D7/U6</f>
        <v>60</v>
      </c>
      <c r="T5" s="4">
        <f>U5*E7/U6</f>
        <v>72</v>
      </c>
      <c r="U5" s="5">
        <f>(D5+E5)</f>
        <v>132</v>
      </c>
    </row>
    <row r="6" spans="1:21" ht="21" x14ac:dyDescent="0.3">
      <c r="A6" s="8" t="s">
        <v>29</v>
      </c>
      <c r="B6" s="21">
        <v>80</v>
      </c>
      <c r="C6" s="21">
        <v>120</v>
      </c>
      <c r="D6" s="21">
        <v>55</v>
      </c>
      <c r="E6" s="22">
        <v>70</v>
      </c>
      <c r="F6" s="22">
        <v>70</v>
      </c>
      <c r="H6" s="9" t="s">
        <v>2</v>
      </c>
      <c r="I6" s="5">
        <f>B7</f>
        <v>82</v>
      </c>
      <c r="J6" s="5">
        <f>C7</f>
        <v>120</v>
      </c>
      <c r="K6" s="5">
        <f>B7+C7</f>
        <v>202</v>
      </c>
      <c r="M6" s="9" t="s">
        <v>2</v>
      </c>
      <c r="N6" s="5">
        <f>B7</f>
        <v>82</v>
      </c>
      <c r="O6" s="5">
        <f>F7</f>
        <v>70</v>
      </c>
      <c r="P6" s="5">
        <f>N6+O6</f>
        <v>152</v>
      </c>
      <c r="R6" s="9" t="s">
        <v>2</v>
      </c>
      <c r="S6" s="5">
        <f>D7</f>
        <v>60</v>
      </c>
      <c r="T6" s="5">
        <f>E7</f>
        <v>72</v>
      </c>
      <c r="U6" s="5">
        <f>S6+T6</f>
        <v>132</v>
      </c>
    </row>
    <row r="7" spans="1:21" ht="21" x14ac:dyDescent="0.35">
      <c r="A7" s="20" t="s">
        <v>28</v>
      </c>
      <c r="B7" s="5">
        <f>B4+B5</f>
        <v>82</v>
      </c>
      <c r="C7" s="5">
        <f>C4+C5</f>
        <v>120</v>
      </c>
      <c r="D7" s="5">
        <f>D4+D5</f>
        <v>60</v>
      </c>
      <c r="E7" s="5">
        <f>E4+E5</f>
        <v>72</v>
      </c>
      <c r="F7" s="5">
        <f>F4+F5</f>
        <v>70</v>
      </c>
    </row>
    <row r="8" spans="1:21" ht="21" x14ac:dyDescent="0.35">
      <c r="A8" s="9" t="s">
        <v>23</v>
      </c>
      <c r="B8" s="23">
        <v>1.0249999999999999</v>
      </c>
      <c r="C8" s="23">
        <v>0.81669999999999998</v>
      </c>
      <c r="D8" s="23">
        <v>1.091</v>
      </c>
      <c r="E8" s="23">
        <v>1.0286</v>
      </c>
      <c r="F8" s="23">
        <v>0.95709999999999995</v>
      </c>
    </row>
    <row r="10" spans="1:21" ht="18" x14ac:dyDescent="0.35">
      <c r="A10" s="14" t="s">
        <v>31</v>
      </c>
      <c r="B10" s="15"/>
      <c r="C10" s="11"/>
      <c r="D10" s="11"/>
      <c r="E10" s="11"/>
      <c r="F10" s="11"/>
      <c r="H10" s="1" t="s">
        <v>5</v>
      </c>
      <c r="M10" s="1" t="s">
        <v>5</v>
      </c>
      <c r="R10" s="1" t="s">
        <v>5</v>
      </c>
    </row>
    <row r="11" spans="1:21" ht="21" x14ac:dyDescent="0.3">
      <c r="A11" s="8"/>
      <c r="B11" s="8" t="s">
        <v>27</v>
      </c>
      <c r="C11" s="19" t="s">
        <v>26</v>
      </c>
      <c r="D11" s="19" t="s">
        <v>16</v>
      </c>
      <c r="E11" s="19" t="s">
        <v>22</v>
      </c>
      <c r="F11" s="19" t="s">
        <v>21</v>
      </c>
      <c r="H11" s="8"/>
      <c r="I11" s="8" t="s">
        <v>1</v>
      </c>
      <c r="J11" s="19" t="s">
        <v>26</v>
      </c>
      <c r="K11" s="9" t="s">
        <v>2</v>
      </c>
      <c r="M11" s="8"/>
      <c r="N11" s="8" t="s">
        <v>1</v>
      </c>
      <c r="O11" s="19" t="s">
        <v>39</v>
      </c>
      <c r="P11" s="30" t="s">
        <v>2</v>
      </c>
      <c r="R11" s="8"/>
      <c r="S11" s="8" t="s">
        <v>16</v>
      </c>
      <c r="T11" s="8" t="s">
        <v>22</v>
      </c>
      <c r="U11" s="30" t="s">
        <v>2</v>
      </c>
    </row>
    <row r="12" spans="1:21" ht="21" x14ac:dyDescent="0.3">
      <c r="A12" s="8" t="s">
        <v>24</v>
      </c>
      <c r="B12" s="4">
        <f>(B14-B13)</f>
        <v>15</v>
      </c>
      <c r="C12" s="4">
        <f>(C14-C13)</f>
        <v>126</v>
      </c>
      <c r="D12" s="4">
        <f>(D14-D13)</f>
        <v>16</v>
      </c>
      <c r="E12" s="4">
        <f>(E14-E13)</f>
        <v>16</v>
      </c>
      <c r="F12" s="4">
        <f>(F14-F13)</f>
        <v>49</v>
      </c>
      <c r="H12" s="8" t="s">
        <v>34</v>
      </c>
      <c r="I12" s="4">
        <f>$K12*B$15/$K$14</f>
        <v>44.658362989323841</v>
      </c>
      <c r="J12" s="4">
        <f>$K12*C$15/$K$14</f>
        <v>96.341637010676152</v>
      </c>
      <c r="K12" s="5">
        <f>(B12+C12)</f>
        <v>141</v>
      </c>
      <c r="M12" s="8" t="s">
        <v>34</v>
      </c>
      <c r="N12" s="4">
        <f>$P12*$B15/$P$14</f>
        <v>27.921568627450981</v>
      </c>
      <c r="O12" s="4">
        <f>$P12*F$15/$P$14</f>
        <v>36.078431372549019</v>
      </c>
      <c r="P12" s="5">
        <f>(B12+F12)</f>
        <v>64</v>
      </c>
      <c r="R12" s="8" t="s">
        <v>34</v>
      </c>
      <c r="S12" s="4">
        <f>$U12*D$15/U$14</f>
        <v>16.48</v>
      </c>
      <c r="T12" s="4">
        <f>$U12*$E15/$U$14</f>
        <v>15.52</v>
      </c>
      <c r="U12" s="5">
        <f>(D12+E12)</f>
        <v>32</v>
      </c>
    </row>
    <row r="13" spans="1:21" ht="21" x14ac:dyDescent="0.3">
      <c r="A13" s="8" t="s">
        <v>25</v>
      </c>
      <c r="B13" s="4">
        <v>74</v>
      </c>
      <c r="C13" s="4">
        <v>66</v>
      </c>
      <c r="D13" s="4">
        <v>87</v>
      </c>
      <c r="E13" s="4">
        <v>81</v>
      </c>
      <c r="F13" s="4">
        <v>66</v>
      </c>
      <c r="H13" s="8" t="s">
        <v>35</v>
      </c>
      <c r="I13" s="4">
        <f>$K13*B$15/$K$14</f>
        <v>44.341637010676159</v>
      </c>
      <c r="J13" s="4">
        <f>$K13*C$15/$K$14</f>
        <v>95.658362989323848</v>
      </c>
      <c r="K13" s="5">
        <f>(B13+C13)</f>
        <v>140</v>
      </c>
      <c r="M13" s="8" t="s">
        <v>35</v>
      </c>
      <c r="N13" s="4">
        <f>$P13*$B$15/$P$14</f>
        <v>61.078431372549019</v>
      </c>
      <c r="O13" s="4">
        <f>P13*$F$15/P14</f>
        <v>78.921568627450981</v>
      </c>
      <c r="P13" s="5">
        <f>(B13+F13)</f>
        <v>140</v>
      </c>
      <c r="R13" s="8" t="s">
        <v>35</v>
      </c>
      <c r="S13" s="4">
        <f>$U13*D$15/$U$14</f>
        <v>86.52</v>
      </c>
      <c r="T13" s="4">
        <f>$U13*$E15/$U$14</f>
        <v>81.48</v>
      </c>
      <c r="U13" s="5">
        <f>(D13+E13)</f>
        <v>168</v>
      </c>
    </row>
    <row r="14" spans="1:21" ht="21" x14ac:dyDescent="0.3">
      <c r="A14" s="8" t="s">
        <v>29</v>
      </c>
      <c r="B14" s="21">
        <v>89</v>
      </c>
      <c r="C14" s="21">
        <v>192</v>
      </c>
      <c r="D14" s="21">
        <v>103</v>
      </c>
      <c r="E14" s="22">
        <v>97</v>
      </c>
      <c r="F14" s="22">
        <v>115</v>
      </c>
      <c r="H14" s="9" t="s">
        <v>2</v>
      </c>
      <c r="I14" s="5">
        <f>B15</f>
        <v>89</v>
      </c>
      <c r="J14" s="5">
        <f>C15</f>
        <v>192</v>
      </c>
      <c r="K14" s="5">
        <f>B15+C15</f>
        <v>281</v>
      </c>
      <c r="M14" s="9" t="s">
        <v>2</v>
      </c>
      <c r="N14" s="5">
        <f>B15</f>
        <v>89</v>
      </c>
      <c r="O14" s="5">
        <f>F15</f>
        <v>115</v>
      </c>
      <c r="P14" s="5">
        <f>N14+O14</f>
        <v>204</v>
      </c>
      <c r="R14" s="9" t="s">
        <v>2</v>
      </c>
      <c r="S14" s="5">
        <f>D15</f>
        <v>103</v>
      </c>
      <c r="T14" s="5">
        <f>E15</f>
        <v>97</v>
      </c>
      <c r="U14" s="5">
        <f>S14+T14</f>
        <v>200</v>
      </c>
    </row>
    <row r="15" spans="1:21" ht="21" x14ac:dyDescent="0.35">
      <c r="A15" s="20" t="s">
        <v>28</v>
      </c>
      <c r="B15" s="5">
        <f>B12+B13</f>
        <v>89</v>
      </c>
      <c r="C15" s="5">
        <f>C12+C13</f>
        <v>192</v>
      </c>
      <c r="D15" s="5">
        <f>D12+D13</f>
        <v>103</v>
      </c>
      <c r="E15" s="5">
        <f>E12+E13</f>
        <v>97</v>
      </c>
      <c r="F15" s="5">
        <f>F12+F13</f>
        <v>115</v>
      </c>
    </row>
    <row r="16" spans="1:21" ht="21" x14ac:dyDescent="0.35">
      <c r="A16" s="9" t="s">
        <v>23</v>
      </c>
      <c r="B16" s="25">
        <f>(B13/B14)</f>
        <v>0.8314606741573034</v>
      </c>
      <c r="C16" s="25">
        <f>(C13/C14)</f>
        <v>0.34375</v>
      </c>
      <c r="D16" s="25">
        <f>(D13/D14)</f>
        <v>0.84466019417475724</v>
      </c>
      <c r="E16" s="25">
        <f>(E13/E14)</f>
        <v>0.83505154639175261</v>
      </c>
      <c r="F16" s="25">
        <f>(F13/F14)</f>
        <v>0.57391304347826089</v>
      </c>
    </row>
    <row r="18" spans="1:21" ht="18" x14ac:dyDescent="0.35">
      <c r="A18" s="16" t="s">
        <v>32</v>
      </c>
      <c r="B18" s="17"/>
      <c r="C18" s="6"/>
      <c r="D18" s="6"/>
      <c r="E18" s="6"/>
      <c r="F18" s="6"/>
      <c r="H18" s="1" t="s">
        <v>5</v>
      </c>
      <c r="M18" s="1" t="s">
        <v>5</v>
      </c>
      <c r="R18" s="1" t="s">
        <v>5</v>
      </c>
    </row>
    <row r="19" spans="1:21" ht="21" x14ac:dyDescent="0.3">
      <c r="A19" s="8"/>
      <c r="B19" s="8" t="s">
        <v>27</v>
      </c>
      <c r="C19" s="19" t="s">
        <v>26</v>
      </c>
      <c r="D19" s="19" t="s">
        <v>16</v>
      </c>
      <c r="E19" s="19" t="s">
        <v>22</v>
      </c>
      <c r="F19" s="19" t="s">
        <v>21</v>
      </c>
      <c r="H19" s="8"/>
      <c r="I19" s="8" t="s">
        <v>1</v>
      </c>
      <c r="J19" s="19" t="s">
        <v>26</v>
      </c>
      <c r="K19" s="9" t="s">
        <v>2</v>
      </c>
      <c r="M19" s="8"/>
      <c r="N19" s="8" t="s">
        <v>1</v>
      </c>
      <c r="O19" s="19" t="s">
        <v>39</v>
      </c>
      <c r="P19" s="30" t="s">
        <v>2</v>
      </c>
      <c r="R19" s="8"/>
      <c r="S19" s="8" t="s">
        <v>16</v>
      </c>
      <c r="T19" s="8" t="s">
        <v>22</v>
      </c>
      <c r="U19" s="30" t="s">
        <v>2</v>
      </c>
    </row>
    <row r="20" spans="1:21" ht="21" x14ac:dyDescent="0.3">
      <c r="A20" s="8" t="s">
        <v>24</v>
      </c>
      <c r="B20" s="4">
        <f>(B22-B21)</f>
        <v>20</v>
      </c>
      <c r="C20" s="4">
        <f>(C22-C21)</f>
        <v>172</v>
      </c>
      <c r="D20" s="4">
        <f>(D22-D21)</f>
        <v>18</v>
      </c>
      <c r="E20" s="4">
        <f>(E22-E21)</f>
        <v>15</v>
      </c>
      <c r="F20" s="4">
        <f>(F22-F21)</f>
        <v>56</v>
      </c>
      <c r="H20" s="8" t="s">
        <v>34</v>
      </c>
      <c r="I20" s="4">
        <f>$K20*B$23/$K$22</f>
        <v>61.461756373937675</v>
      </c>
      <c r="J20" s="4">
        <f>$K20*C$23/$K$22</f>
        <v>130.53824362606233</v>
      </c>
      <c r="K20" s="5">
        <f>(B20+C20)</f>
        <v>192</v>
      </c>
      <c r="M20" s="8" t="s">
        <v>34</v>
      </c>
      <c r="N20" s="4">
        <f>$P20*$B23/$P$22</f>
        <v>35.196721311475407</v>
      </c>
      <c r="O20" s="4">
        <f>$P20*F$23/$P$22</f>
        <v>40.803278688524593</v>
      </c>
      <c r="P20" s="5">
        <f>(B20+F20)</f>
        <v>76</v>
      </c>
      <c r="R20" s="8" t="s">
        <v>34</v>
      </c>
      <c r="S20" s="4">
        <f>$U20*D$23/$U$22</f>
        <v>17.448275862068964</v>
      </c>
      <c r="T20" s="4">
        <f>$U20*E23/U22</f>
        <v>15.551724137931034</v>
      </c>
      <c r="U20" s="5">
        <f>(D20+E20)</f>
        <v>33</v>
      </c>
    </row>
    <row r="21" spans="1:21" ht="21" x14ac:dyDescent="0.3">
      <c r="A21" s="8" t="s">
        <v>25</v>
      </c>
      <c r="B21" s="4">
        <v>93</v>
      </c>
      <c r="C21" s="4">
        <v>68</v>
      </c>
      <c r="D21" s="4">
        <v>74</v>
      </c>
      <c r="E21" s="4">
        <v>67</v>
      </c>
      <c r="F21" s="4">
        <v>75</v>
      </c>
      <c r="H21" s="8" t="s">
        <v>35</v>
      </c>
      <c r="I21" s="4">
        <f>$K21*B$23/$K$22</f>
        <v>51.538243626062325</v>
      </c>
      <c r="J21" s="4">
        <f>$K21*C$23/$K$22</f>
        <v>109.46175637393767</v>
      </c>
      <c r="K21" s="5">
        <f>(B21+C21)</f>
        <v>161</v>
      </c>
      <c r="M21" s="8" t="s">
        <v>35</v>
      </c>
      <c r="N21" s="4">
        <f>$P21*$B$23/$P$22</f>
        <v>77.803278688524586</v>
      </c>
      <c r="O21" s="4">
        <f>P21*$F$23/P22</f>
        <v>90.196721311475414</v>
      </c>
      <c r="P21" s="5">
        <f>(B21+F21)</f>
        <v>168</v>
      </c>
      <c r="R21" s="8" t="s">
        <v>35</v>
      </c>
      <c r="S21" s="4">
        <f>U21*$D23/U22</f>
        <v>74.551724137931032</v>
      </c>
      <c r="T21" s="4">
        <f>U21*E23/U22</f>
        <v>66.448275862068968</v>
      </c>
      <c r="U21" s="5">
        <f>(D21+E21)</f>
        <v>141</v>
      </c>
    </row>
    <row r="22" spans="1:21" ht="21" x14ac:dyDescent="0.3">
      <c r="A22" s="8" t="s">
        <v>29</v>
      </c>
      <c r="B22" s="21">
        <v>113</v>
      </c>
      <c r="C22" s="21">
        <v>240</v>
      </c>
      <c r="D22" s="21">
        <v>92</v>
      </c>
      <c r="E22" s="22">
        <v>82</v>
      </c>
      <c r="F22" s="22">
        <v>131</v>
      </c>
      <c r="H22" s="9" t="s">
        <v>2</v>
      </c>
      <c r="I22" s="5">
        <f>B23</f>
        <v>113</v>
      </c>
      <c r="J22" s="5">
        <f>C23</f>
        <v>240</v>
      </c>
      <c r="K22" s="5">
        <f>B23+C23</f>
        <v>353</v>
      </c>
      <c r="M22" s="9" t="s">
        <v>2</v>
      </c>
      <c r="N22" s="5">
        <f>B23</f>
        <v>113</v>
      </c>
      <c r="O22" s="5">
        <f>F23</f>
        <v>131</v>
      </c>
      <c r="P22" s="5">
        <f>N22+O22</f>
        <v>244</v>
      </c>
      <c r="R22" s="9" t="s">
        <v>2</v>
      </c>
      <c r="S22" s="5">
        <f>D23</f>
        <v>92</v>
      </c>
      <c r="T22" s="5">
        <f>E23</f>
        <v>82</v>
      </c>
      <c r="U22" s="5">
        <f>S22+T22</f>
        <v>174</v>
      </c>
    </row>
    <row r="23" spans="1:21" ht="21" x14ac:dyDescent="0.35">
      <c r="A23" s="20" t="s">
        <v>28</v>
      </c>
      <c r="B23" s="5">
        <f>B20+B21</f>
        <v>113</v>
      </c>
      <c r="C23" s="5">
        <f>C20+C21</f>
        <v>240</v>
      </c>
      <c r="D23" s="5">
        <f>D20+D21</f>
        <v>92</v>
      </c>
      <c r="E23" s="5">
        <f>E20+E21</f>
        <v>82</v>
      </c>
      <c r="F23" s="5">
        <f>F20+F21</f>
        <v>131</v>
      </c>
    </row>
    <row r="24" spans="1:21" ht="21" x14ac:dyDescent="0.35">
      <c r="A24" s="9" t="s">
        <v>23</v>
      </c>
      <c r="B24" s="24">
        <f>(B21/B22)</f>
        <v>0.82300884955752207</v>
      </c>
      <c r="C24" s="24">
        <f>(C21/C22)</f>
        <v>0.28333333333333333</v>
      </c>
      <c r="D24" s="24">
        <f>(D21/D22)</f>
        <v>0.80434782608695654</v>
      </c>
      <c r="E24" s="24">
        <f>(E21/E22)</f>
        <v>0.81707317073170727</v>
      </c>
      <c r="F24" s="24">
        <f>(F21/F22)</f>
        <v>0.5725190839694656</v>
      </c>
    </row>
    <row r="26" spans="1:21" ht="18" x14ac:dyDescent="0.35">
      <c r="A26" s="26" t="s">
        <v>33</v>
      </c>
      <c r="B26" s="27"/>
      <c r="C26" s="28"/>
      <c r="D26" s="28"/>
      <c r="E26" s="28"/>
      <c r="F26" s="28"/>
      <c r="H26" s="1" t="s">
        <v>5</v>
      </c>
      <c r="M26" s="1" t="s">
        <v>5</v>
      </c>
      <c r="R26" s="1" t="s">
        <v>5</v>
      </c>
    </row>
    <row r="27" spans="1:21" ht="21" x14ac:dyDescent="0.3">
      <c r="A27" s="8"/>
      <c r="B27" s="8" t="s">
        <v>27</v>
      </c>
      <c r="C27" s="19" t="s">
        <v>26</v>
      </c>
      <c r="D27" s="19" t="s">
        <v>16</v>
      </c>
      <c r="E27" s="19" t="s">
        <v>22</v>
      </c>
      <c r="F27" s="19" t="s">
        <v>21</v>
      </c>
      <c r="H27" s="8"/>
      <c r="I27" s="8" t="s">
        <v>1</v>
      </c>
      <c r="J27" s="19" t="s">
        <v>26</v>
      </c>
      <c r="K27" s="9" t="s">
        <v>2</v>
      </c>
      <c r="M27" s="8"/>
      <c r="N27" s="8" t="s">
        <v>1</v>
      </c>
      <c r="O27" s="19" t="s">
        <v>39</v>
      </c>
      <c r="P27" s="30" t="s">
        <v>2</v>
      </c>
      <c r="R27" s="8"/>
      <c r="S27" s="8" t="s">
        <v>16</v>
      </c>
      <c r="T27" s="8" t="s">
        <v>22</v>
      </c>
      <c r="U27" s="30" t="s">
        <v>2</v>
      </c>
    </row>
    <row r="28" spans="1:21" ht="21" x14ac:dyDescent="0.3">
      <c r="A28" s="8" t="s">
        <v>24</v>
      </c>
      <c r="B28" s="4">
        <f>(B30-B29)</f>
        <v>137</v>
      </c>
      <c r="C28" s="4">
        <f>(C30-C29)</f>
        <v>239</v>
      </c>
      <c r="D28" s="4">
        <f>(D30-D29)</f>
        <v>84</v>
      </c>
      <c r="E28" s="4">
        <f>(E30-E29)</f>
        <v>109</v>
      </c>
      <c r="F28" s="4">
        <f>(F30-F29)</f>
        <v>94</v>
      </c>
      <c r="H28" s="8" t="s">
        <v>34</v>
      </c>
      <c r="I28" s="4">
        <f>$K28*B$15/$K$14</f>
        <v>119.08896797153025</v>
      </c>
      <c r="J28" s="4">
        <f>$K28*C$15/$K$14</f>
        <v>256.91103202846978</v>
      </c>
      <c r="K28" s="5">
        <f>(B28+C28)</f>
        <v>376</v>
      </c>
      <c r="M28" s="8" t="s">
        <v>34</v>
      </c>
      <c r="N28" s="4">
        <f>$P28*$B31/$P$14</f>
        <v>155.13235294117646</v>
      </c>
      <c r="O28" s="4">
        <f>$P28*F$15/$P$14</f>
        <v>130.22058823529412</v>
      </c>
      <c r="P28" s="5">
        <f>(B28+F28)</f>
        <v>231</v>
      </c>
      <c r="R28" s="8" t="s">
        <v>34</v>
      </c>
      <c r="S28" s="4">
        <f>$U28*D$7/$U$6</f>
        <v>87.727272727272734</v>
      </c>
      <c r="T28" s="4">
        <f>$U28*E31/U30</f>
        <v>109</v>
      </c>
      <c r="U28" s="5">
        <f>(D28+E28)</f>
        <v>193</v>
      </c>
    </row>
    <row r="29" spans="1:21" ht="21" x14ac:dyDescent="0.3">
      <c r="A29" s="8" t="s">
        <v>25</v>
      </c>
      <c r="B29" s="4"/>
      <c r="C29" s="4"/>
      <c r="D29" s="4"/>
      <c r="E29" s="4"/>
      <c r="F29" s="4"/>
      <c r="H29" s="8" t="s">
        <v>35</v>
      </c>
      <c r="I29" s="4">
        <f>$K29*B$15/$K$14</f>
        <v>0</v>
      </c>
      <c r="J29" s="4">
        <f>$K29*C$15/$K$14</f>
        <v>0</v>
      </c>
      <c r="K29" s="5">
        <f>(B29+C29)</f>
        <v>0</v>
      </c>
      <c r="M29" s="8" t="s">
        <v>35</v>
      </c>
      <c r="N29" s="4">
        <f>$P29*$B$15/$P$14</f>
        <v>0</v>
      </c>
      <c r="O29" s="4">
        <f>P29*$F$15/P30</f>
        <v>0</v>
      </c>
      <c r="P29" s="5">
        <f>(B29+F29)</f>
        <v>0</v>
      </c>
      <c r="R29" s="8" t="s">
        <v>35</v>
      </c>
      <c r="S29" s="4">
        <f>U29*$D31/U30</f>
        <v>0</v>
      </c>
      <c r="T29" s="4">
        <f>U29*E31/U30</f>
        <v>0</v>
      </c>
      <c r="U29" s="5">
        <f>(D29+E29)</f>
        <v>0</v>
      </c>
    </row>
    <row r="30" spans="1:21" ht="21" x14ac:dyDescent="0.3">
      <c r="A30" s="8" t="s">
        <v>29</v>
      </c>
      <c r="B30" s="21">
        <v>137</v>
      </c>
      <c r="C30" s="21">
        <v>239</v>
      </c>
      <c r="D30" s="21">
        <v>84</v>
      </c>
      <c r="E30" s="22">
        <v>109</v>
      </c>
      <c r="F30" s="22">
        <v>94</v>
      </c>
      <c r="H30" s="9" t="s">
        <v>2</v>
      </c>
      <c r="I30" s="5">
        <f>B31</f>
        <v>137</v>
      </c>
      <c r="J30" s="5">
        <f>C31</f>
        <v>239</v>
      </c>
      <c r="K30" s="5">
        <f>B31+C31</f>
        <v>376</v>
      </c>
      <c r="M30" s="9" t="s">
        <v>2</v>
      </c>
      <c r="N30" s="5">
        <f>B31</f>
        <v>137</v>
      </c>
      <c r="O30" s="5">
        <f>F31</f>
        <v>94</v>
      </c>
      <c r="P30" s="5">
        <f>N30+O30</f>
        <v>231</v>
      </c>
      <c r="R30" s="9" t="s">
        <v>2</v>
      </c>
      <c r="S30" s="5">
        <f>D31</f>
        <v>84</v>
      </c>
      <c r="T30" s="5">
        <f>E31</f>
        <v>109</v>
      </c>
      <c r="U30" s="5">
        <f>S30+T30</f>
        <v>193</v>
      </c>
    </row>
    <row r="31" spans="1:21" ht="21" x14ac:dyDescent="0.35">
      <c r="A31" s="20" t="s">
        <v>28</v>
      </c>
      <c r="B31" s="5">
        <f>B28+B29</f>
        <v>137</v>
      </c>
      <c r="C31" s="5">
        <f>C28+C29</f>
        <v>239</v>
      </c>
      <c r="D31" s="5">
        <f>D28+D29</f>
        <v>84</v>
      </c>
      <c r="E31" s="5">
        <f>E28+E29</f>
        <v>109</v>
      </c>
      <c r="F31" s="5">
        <f>F28+F29</f>
        <v>94</v>
      </c>
    </row>
    <row r="32" spans="1:21" ht="21" x14ac:dyDescent="0.35">
      <c r="A32" s="9" t="s">
        <v>23</v>
      </c>
      <c r="B32" s="29">
        <f>(B29/B30)</f>
        <v>0</v>
      </c>
      <c r="C32" s="29">
        <f>(C29/C30)</f>
        <v>0</v>
      </c>
      <c r="D32" s="29">
        <f>(D29/D30)</f>
        <v>0</v>
      </c>
      <c r="E32" s="29">
        <f>(E29/E30)</f>
        <v>0</v>
      </c>
      <c r="F32" s="29">
        <f>(F29/F30)</f>
        <v>0</v>
      </c>
    </row>
    <row r="34" spans="1:20" ht="18" x14ac:dyDescent="0.3">
      <c r="A34" s="8" t="s">
        <v>36</v>
      </c>
      <c r="B34" s="33">
        <f>B4+B12+B20</f>
        <v>35</v>
      </c>
      <c r="C34" s="35">
        <f>C4+C12+C20</f>
        <v>320</v>
      </c>
      <c r="H34" s="8" t="s">
        <v>36</v>
      </c>
      <c r="I34">
        <f>I4+I12+I20</f>
        <v>115.05081243256845</v>
      </c>
      <c r="J34">
        <f>J4+J12+J20</f>
        <v>239.94918756743155</v>
      </c>
      <c r="M34" s="37" t="s">
        <v>36</v>
      </c>
      <c r="N34" s="33">
        <f>N4+N12+N20</f>
        <v>64.73671099155797</v>
      </c>
      <c r="O34" s="35">
        <f>O4+O12+O20</f>
        <v>78.26328900844203</v>
      </c>
      <c r="R34" s="8" t="s">
        <v>36</v>
      </c>
      <c r="S34">
        <f>S4+S12+S20</f>
        <v>33.928275862068965</v>
      </c>
      <c r="T34">
        <f>T4+T12+T20</f>
        <v>31.071724137931035</v>
      </c>
    </row>
    <row r="35" spans="1:20" ht="18" x14ac:dyDescent="0.3">
      <c r="A35" s="8" t="s">
        <v>37</v>
      </c>
      <c r="B35" s="31">
        <f>B5+B13+B21</f>
        <v>249</v>
      </c>
      <c r="C35" s="36">
        <f>C5+C13+C21</f>
        <v>232</v>
      </c>
      <c r="H35" s="8" t="s">
        <v>37</v>
      </c>
      <c r="I35">
        <f>I5+I13+I21</f>
        <v>168.94918756743155</v>
      </c>
      <c r="J35">
        <f>J5+J13+J21</f>
        <v>312.05081243256848</v>
      </c>
      <c r="M35" s="37" t="s">
        <v>37</v>
      </c>
      <c r="N35" s="31">
        <f>N5+N13+N21</f>
        <v>219.26328900844203</v>
      </c>
      <c r="O35" s="36">
        <f>O5+O13+O21</f>
        <v>237.73671099155797</v>
      </c>
      <c r="R35" s="8" t="s">
        <v>37</v>
      </c>
      <c r="S35">
        <f>S5+S13+S21</f>
        <v>221.07172413793103</v>
      </c>
      <c r="T35">
        <f>T5+T13+T21</f>
        <v>219.92827586206897</v>
      </c>
    </row>
    <row r="37" spans="1:20" x14ac:dyDescent="0.3">
      <c r="A37" s="10" t="s">
        <v>38</v>
      </c>
      <c r="B37" s="10">
        <f>_xlfn.CHISQ.TEST(B34:C35,I34:J35)</f>
        <v>1.7183229350875073E-32</v>
      </c>
      <c r="C37" s="10"/>
    </row>
    <row r="40" spans="1:20" ht="18" x14ac:dyDescent="0.3">
      <c r="A40" s="8" t="s">
        <v>36</v>
      </c>
      <c r="B40" s="33"/>
      <c r="C40" s="34"/>
      <c r="D40" s="34">
        <f>D4+D12+D20</f>
        <v>34</v>
      </c>
      <c r="E40" s="35">
        <f>E4+E12+E20</f>
        <v>31</v>
      </c>
    </row>
    <row r="41" spans="1:20" ht="18" x14ac:dyDescent="0.3">
      <c r="A41" s="8" t="s">
        <v>37</v>
      </c>
      <c r="B41" s="31"/>
      <c r="C41" s="32"/>
      <c r="D41" s="32">
        <f>D5+D13+D21</f>
        <v>221</v>
      </c>
      <c r="E41" s="36">
        <f>E5+E13+E21</f>
        <v>220</v>
      </c>
    </row>
    <row r="43" spans="1:20" x14ac:dyDescent="0.3">
      <c r="A43" s="10" t="s">
        <v>38</v>
      </c>
      <c r="B43" s="10">
        <f>_xlfn.CHISQ.TEST(D40:E41,S34:T35)</f>
        <v>0.98478140917678669</v>
      </c>
      <c r="C43" s="10"/>
    </row>
    <row r="45" spans="1:20" ht="18" x14ac:dyDescent="0.3">
      <c r="A45" s="8" t="s">
        <v>36</v>
      </c>
      <c r="B45" s="33">
        <f>B4+B12+B20</f>
        <v>35</v>
      </c>
      <c r="C45" s="34"/>
      <c r="D45" s="34"/>
      <c r="E45" s="34"/>
      <c r="F45" s="35">
        <f>F4+F12+F20</f>
        <v>108</v>
      </c>
      <c r="I45" s="33">
        <f>B45</f>
        <v>35</v>
      </c>
      <c r="J45" s="35">
        <f>F45</f>
        <v>108</v>
      </c>
    </row>
    <row r="46" spans="1:20" ht="18" x14ac:dyDescent="0.3">
      <c r="A46" s="8" t="s">
        <v>37</v>
      </c>
      <c r="B46" s="31">
        <f>B5+B13+B21</f>
        <v>249</v>
      </c>
      <c r="C46" s="32"/>
      <c r="D46" s="32"/>
      <c r="E46" s="32"/>
      <c r="F46" s="36">
        <f>F5+F13+F21</f>
        <v>208</v>
      </c>
      <c r="I46" s="33">
        <f>B46</f>
        <v>249</v>
      </c>
      <c r="J46" s="35">
        <f>F46</f>
        <v>208</v>
      </c>
    </row>
    <row r="48" spans="1:20" x14ac:dyDescent="0.3">
      <c r="A48" s="10" t="s">
        <v>38</v>
      </c>
      <c r="B48" s="10">
        <f>_xlfn.CHISQ.TEST(I45:J46,N34:O35)</f>
        <v>1.0694899484984813E-8</v>
      </c>
    </row>
  </sheetData>
  <pageMargins left="0.78740157499999996" right="0.78740157499999996" top="0.984251969" bottom="0.984251969" header="0.3" footer="0.3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4"/>
  <sheetViews>
    <sheetView tabSelected="1" topLeftCell="C85" zoomScale="40" zoomScaleNormal="26" workbookViewId="0">
      <selection activeCell="N7" sqref="N7"/>
    </sheetView>
  </sheetViews>
  <sheetFormatPr baseColWidth="10" defaultRowHeight="15.6" x14ac:dyDescent="0.3"/>
  <cols>
    <col min="1" max="1" width="51.19921875" customWidth="1"/>
    <col min="2" max="2" width="23.69921875" customWidth="1"/>
    <col min="3" max="3" width="22.796875" customWidth="1"/>
    <col min="4" max="4" width="22.69921875" customWidth="1"/>
    <col min="5" max="5" width="23.69921875" customWidth="1"/>
    <col min="6" max="6" width="36.19921875" customWidth="1"/>
    <col min="8" max="8" width="17.796875" customWidth="1"/>
    <col min="10" max="10" width="30.69921875" customWidth="1"/>
    <col min="11" max="11" width="23.5" customWidth="1"/>
    <col min="12" max="12" width="24.5" customWidth="1"/>
    <col min="13" max="13" width="23.796875" customWidth="1"/>
    <col min="14" max="14" width="40" customWidth="1"/>
    <col min="15" max="15" width="27.69921875" customWidth="1"/>
    <col min="16" max="16" width="33" customWidth="1"/>
    <col min="17" max="17" width="23.796875" customWidth="1"/>
  </cols>
  <sheetData>
    <row r="1" spans="1:17" x14ac:dyDescent="0.3">
      <c r="N1">
        <v>2021</v>
      </c>
      <c r="O1">
        <v>2021</v>
      </c>
      <c r="P1">
        <v>2019</v>
      </c>
    </row>
    <row r="2" spans="1:17" ht="18" x14ac:dyDescent="0.35">
      <c r="A2" s="12" t="s">
        <v>42</v>
      </c>
      <c r="B2" s="13"/>
      <c r="C2" s="7"/>
      <c r="D2" s="7"/>
      <c r="E2" s="7"/>
      <c r="F2" s="7"/>
      <c r="I2" s="8" t="s">
        <v>27</v>
      </c>
      <c r="J2" s="19" t="s">
        <v>26</v>
      </c>
      <c r="K2" s="19" t="s">
        <v>16</v>
      </c>
      <c r="L2" s="19" t="s">
        <v>22</v>
      </c>
      <c r="M2" s="19" t="s">
        <v>21</v>
      </c>
      <c r="N2" s="19" t="s">
        <v>69</v>
      </c>
      <c r="O2" s="19" t="s">
        <v>72</v>
      </c>
      <c r="P2" s="19" t="s">
        <v>73</v>
      </c>
      <c r="Q2" s="19" t="s">
        <v>74</v>
      </c>
    </row>
    <row r="3" spans="1:17" ht="18" x14ac:dyDescent="0.35">
      <c r="A3" s="8"/>
      <c r="B3" s="8" t="s">
        <v>27</v>
      </c>
      <c r="C3" s="19" t="s">
        <v>26</v>
      </c>
      <c r="D3" s="19" t="s">
        <v>16</v>
      </c>
      <c r="E3" s="19" t="s">
        <v>22</v>
      </c>
      <c r="F3" s="19" t="s">
        <v>21</v>
      </c>
      <c r="H3" t="s">
        <v>55</v>
      </c>
      <c r="I3" s="23">
        <v>1</v>
      </c>
      <c r="J3" s="23">
        <v>1</v>
      </c>
      <c r="K3" s="23">
        <v>1</v>
      </c>
      <c r="L3" s="23">
        <v>1</v>
      </c>
      <c r="M3" s="23">
        <v>1</v>
      </c>
      <c r="N3" s="23">
        <v>1</v>
      </c>
      <c r="O3" s="23">
        <v>1</v>
      </c>
      <c r="P3" s="23">
        <v>0.99</v>
      </c>
      <c r="Q3" s="23">
        <v>1</v>
      </c>
    </row>
    <row r="4" spans="1:17" ht="18" x14ac:dyDescent="0.35">
      <c r="A4" s="8" t="s">
        <v>24</v>
      </c>
      <c r="B4" s="4">
        <v>0</v>
      </c>
      <c r="C4" s="4">
        <v>22</v>
      </c>
      <c r="D4" s="4">
        <v>2</v>
      </c>
      <c r="E4" s="4">
        <v>2</v>
      </c>
      <c r="F4" s="4">
        <v>3</v>
      </c>
      <c r="H4" s="12" t="s">
        <v>56</v>
      </c>
      <c r="I4" s="23">
        <v>1</v>
      </c>
      <c r="J4" s="23">
        <v>0.81669999999999998</v>
      </c>
      <c r="K4" s="23">
        <v>0.98666666666666669</v>
      </c>
      <c r="L4" s="23">
        <v>0.97222222222222221</v>
      </c>
      <c r="M4" s="23">
        <v>0.95714285714285718</v>
      </c>
      <c r="N4" s="23">
        <v>0.99439999999999995</v>
      </c>
      <c r="O4" s="80">
        <v>0.99450000000000005</v>
      </c>
      <c r="P4" s="23">
        <v>0.99</v>
      </c>
      <c r="Q4" s="23">
        <v>0.83699999999999997</v>
      </c>
    </row>
    <row r="5" spans="1:17" ht="18" x14ac:dyDescent="0.35">
      <c r="A5" s="8" t="s">
        <v>25</v>
      </c>
      <c r="B5" s="4">
        <v>80</v>
      </c>
      <c r="C5" s="4">
        <v>98</v>
      </c>
      <c r="D5" s="4">
        <v>74</v>
      </c>
      <c r="E5" s="4">
        <v>70</v>
      </c>
      <c r="F5" s="4">
        <v>67</v>
      </c>
      <c r="H5" s="14" t="s">
        <v>57</v>
      </c>
      <c r="I5" s="25">
        <v>0.8314606741573034</v>
      </c>
      <c r="J5" s="25">
        <v>0.36979166666666669</v>
      </c>
      <c r="K5" s="25">
        <v>0.84466019417475724</v>
      </c>
      <c r="L5" s="25">
        <v>0.83505154639175261</v>
      </c>
      <c r="M5" s="25">
        <v>0.65217391304347827</v>
      </c>
      <c r="N5" s="25">
        <v>0.81359999999999999</v>
      </c>
      <c r="O5" s="80">
        <v>0.93989999999999996</v>
      </c>
      <c r="P5" s="25">
        <v>0.99</v>
      </c>
      <c r="Q5" s="25">
        <v>0.8</v>
      </c>
    </row>
    <row r="6" spans="1:17" ht="18" x14ac:dyDescent="0.35">
      <c r="A6" s="8" t="s">
        <v>29</v>
      </c>
      <c r="B6" s="21">
        <v>80</v>
      </c>
      <c r="C6" s="21">
        <v>120</v>
      </c>
      <c r="D6" s="21">
        <v>75</v>
      </c>
      <c r="E6" s="22">
        <v>72</v>
      </c>
      <c r="F6" s="22">
        <v>70</v>
      </c>
      <c r="H6" s="16" t="s">
        <v>58</v>
      </c>
      <c r="I6" s="24">
        <v>0.82300884955752207</v>
      </c>
      <c r="J6" s="24">
        <v>0.28333333333333333</v>
      </c>
      <c r="K6" s="24">
        <v>0.82608695652173914</v>
      </c>
      <c r="L6" s="24">
        <v>0.81707317073170727</v>
      </c>
      <c r="M6" s="24">
        <v>0.5725190839694656</v>
      </c>
      <c r="N6" s="24">
        <v>0.2316</v>
      </c>
      <c r="O6" s="80">
        <v>0.72130000000000005</v>
      </c>
      <c r="P6" s="24">
        <v>0.91</v>
      </c>
      <c r="Q6" s="24">
        <v>0.52090000000000003</v>
      </c>
    </row>
    <row r="7" spans="1:17" ht="21" x14ac:dyDescent="0.35">
      <c r="A7" s="20" t="s">
        <v>28</v>
      </c>
      <c r="B7" s="5">
        <f>B4+B5</f>
        <v>80</v>
      </c>
      <c r="C7" s="5">
        <f>C4+C5</f>
        <v>120</v>
      </c>
      <c r="D7" s="5">
        <f>D4+D5</f>
        <v>76</v>
      </c>
      <c r="E7" s="5">
        <f>E4+E5</f>
        <v>72</v>
      </c>
      <c r="F7" s="5">
        <f>F4+F5</f>
        <v>70</v>
      </c>
      <c r="H7" s="26" t="s">
        <v>59</v>
      </c>
      <c r="I7" s="29">
        <v>0.81751824817518304</v>
      </c>
      <c r="J7" s="29">
        <v>7.1129707112970716E-2</v>
      </c>
      <c r="K7" s="29">
        <v>0.81730769230769229</v>
      </c>
      <c r="L7" s="29">
        <v>0.78899082568807344</v>
      </c>
      <c r="M7" s="29">
        <v>0.53191489361702127</v>
      </c>
      <c r="N7" s="29" t="s">
        <v>70</v>
      </c>
      <c r="O7" s="80">
        <v>0.47539999999999999</v>
      </c>
      <c r="P7" s="29">
        <v>0.65</v>
      </c>
      <c r="Q7" s="29" t="s">
        <v>75</v>
      </c>
    </row>
    <row r="8" spans="1:17" ht="21" x14ac:dyDescent="0.35">
      <c r="A8" s="9" t="s">
        <v>23</v>
      </c>
      <c r="B8" s="23">
        <f>B5/B6</f>
        <v>1</v>
      </c>
      <c r="C8" s="23">
        <v>0.81669999999999998</v>
      </c>
      <c r="D8" s="23">
        <f>D5/D6</f>
        <v>0.98666666666666669</v>
      </c>
      <c r="E8" s="23">
        <f>E5/E6</f>
        <v>0.97222222222222221</v>
      </c>
      <c r="F8" s="23">
        <f>F5/F6</f>
        <v>0.95714285714285718</v>
      </c>
      <c r="H8" s="38" t="s">
        <v>60</v>
      </c>
      <c r="I8" s="41">
        <v>0.80833333333333335</v>
      </c>
      <c r="J8" s="41">
        <v>2.8571428571428571E-2</v>
      </c>
      <c r="K8" s="41">
        <v>0.81632653061224492</v>
      </c>
      <c r="L8" s="41">
        <v>0.797752808988764</v>
      </c>
      <c r="M8" s="41">
        <v>0.32579999999999998</v>
      </c>
      <c r="N8" s="41" t="s">
        <v>71</v>
      </c>
      <c r="O8" s="80">
        <v>0.23499999999999999</v>
      </c>
      <c r="P8" s="41">
        <v>0.52</v>
      </c>
      <c r="Q8" s="41">
        <v>0</v>
      </c>
    </row>
    <row r="9" spans="1:17" ht="18" x14ac:dyDescent="0.35">
      <c r="H9" s="42" t="s">
        <v>61</v>
      </c>
      <c r="I9" s="45">
        <v>0.74757281553398058</v>
      </c>
      <c r="J9" s="45">
        <v>0</v>
      </c>
      <c r="K9" s="45">
        <v>0.77450980392156865</v>
      </c>
      <c r="L9" s="45">
        <v>0.78102189781021902</v>
      </c>
      <c r="M9" s="45">
        <v>0.26136363636363635</v>
      </c>
      <c r="N9">
        <v>0</v>
      </c>
      <c r="O9" s="80">
        <v>9.8400000000000001E-2</v>
      </c>
      <c r="P9" s="45">
        <v>0.2</v>
      </c>
      <c r="Q9" s="45">
        <v>0</v>
      </c>
    </row>
    <row r="10" spans="1:17" ht="18" x14ac:dyDescent="0.35">
      <c r="A10" s="14" t="s">
        <v>43</v>
      </c>
      <c r="B10" s="15"/>
      <c r="C10" s="11"/>
      <c r="D10" s="11"/>
      <c r="E10" s="11"/>
      <c r="F10" s="11"/>
      <c r="H10" s="46" t="s">
        <v>62</v>
      </c>
      <c r="I10" s="49">
        <v>0.7429</v>
      </c>
      <c r="J10" s="49">
        <v>0</v>
      </c>
      <c r="K10" s="49">
        <v>0.6853932584269663</v>
      </c>
      <c r="L10" s="49">
        <v>0.6696428571428571</v>
      </c>
      <c r="M10" s="49">
        <v>0.14610000000000001</v>
      </c>
      <c r="N10">
        <v>0</v>
      </c>
      <c r="O10" s="79">
        <v>0</v>
      </c>
      <c r="P10" s="49">
        <v>0.05</v>
      </c>
      <c r="Q10" s="49">
        <v>0</v>
      </c>
    </row>
    <row r="11" spans="1:17" ht="18" x14ac:dyDescent="0.35">
      <c r="A11" s="8"/>
      <c r="B11" s="8" t="s">
        <v>27</v>
      </c>
      <c r="C11" s="19" t="s">
        <v>26</v>
      </c>
      <c r="D11" s="19" t="s">
        <v>16</v>
      </c>
      <c r="E11" s="19" t="s">
        <v>22</v>
      </c>
      <c r="F11" s="19" t="s">
        <v>21</v>
      </c>
      <c r="H11" s="50" t="s">
        <v>63</v>
      </c>
      <c r="I11" s="53">
        <v>0.70750000000000002</v>
      </c>
      <c r="J11" s="53">
        <v>0</v>
      </c>
      <c r="K11" s="53">
        <v>0.63639999999999997</v>
      </c>
      <c r="L11" s="53">
        <v>0.64655172413793105</v>
      </c>
      <c r="M11" s="53">
        <v>0.1</v>
      </c>
      <c r="N11">
        <v>0</v>
      </c>
      <c r="O11">
        <v>0</v>
      </c>
      <c r="P11" s="53">
        <v>0</v>
      </c>
      <c r="Q11" s="53">
        <v>0</v>
      </c>
    </row>
    <row r="12" spans="1:17" ht="18" x14ac:dyDescent="0.35">
      <c r="A12" s="8" t="s">
        <v>24</v>
      </c>
      <c r="B12" s="4">
        <f>(B14-B13)</f>
        <v>15</v>
      </c>
      <c r="C12" s="4">
        <f>(C14-C13)</f>
        <v>121</v>
      </c>
      <c r="D12" s="4">
        <f>(D14-D13)</f>
        <v>16</v>
      </c>
      <c r="E12" s="4">
        <f>(E14-E13)</f>
        <v>16</v>
      </c>
      <c r="F12" s="4">
        <f>(F14-F13)</f>
        <v>40</v>
      </c>
      <c r="H12" s="54" t="s">
        <v>64</v>
      </c>
      <c r="I12" s="57">
        <v>0.65649999999999997</v>
      </c>
      <c r="J12" s="57">
        <v>0</v>
      </c>
      <c r="K12" s="57">
        <v>0.35</v>
      </c>
      <c r="L12" s="57">
        <v>0.63</v>
      </c>
      <c r="M12" s="57">
        <v>7.0000000000000007E-2</v>
      </c>
      <c r="N12">
        <v>0</v>
      </c>
      <c r="O12" s="80">
        <v>0</v>
      </c>
    </row>
    <row r="13" spans="1:17" ht="18" x14ac:dyDescent="0.35">
      <c r="A13" s="8" t="s">
        <v>25</v>
      </c>
      <c r="B13" s="4">
        <v>74</v>
      </c>
      <c r="C13" s="4">
        <v>71</v>
      </c>
      <c r="D13" s="4">
        <v>87</v>
      </c>
      <c r="E13" s="4">
        <v>81</v>
      </c>
      <c r="F13" s="4">
        <v>75</v>
      </c>
      <c r="H13" s="58" t="s">
        <v>65</v>
      </c>
      <c r="I13" s="61">
        <v>0.31531531531531531</v>
      </c>
      <c r="J13" s="61">
        <v>0</v>
      </c>
      <c r="K13" s="61">
        <v>0.25</v>
      </c>
      <c r="L13" s="61">
        <v>0.37894736842105264</v>
      </c>
      <c r="M13" s="61">
        <v>3.7499999999999999E-2</v>
      </c>
      <c r="N13">
        <v>0</v>
      </c>
      <c r="O13" s="80">
        <v>0</v>
      </c>
    </row>
    <row r="14" spans="1:17" ht="18" x14ac:dyDescent="0.35">
      <c r="A14" s="8" t="s">
        <v>29</v>
      </c>
      <c r="B14" s="21">
        <v>89</v>
      </c>
      <c r="C14" s="21">
        <v>192</v>
      </c>
      <c r="D14" s="21">
        <v>103</v>
      </c>
      <c r="E14" s="22">
        <v>97</v>
      </c>
      <c r="F14" s="22">
        <v>115</v>
      </c>
      <c r="H14" s="62" t="s">
        <v>66</v>
      </c>
      <c r="I14" s="65">
        <v>0.21</v>
      </c>
      <c r="J14" s="65">
        <v>0</v>
      </c>
      <c r="K14" s="65">
        <v>0.17</v>
      </c>
      <c r="L14" s="65">
        <v>0.32500000000000001</v>
      </c>
      <c r="M14" s="65">
        <v>0</v>
      </c>
      <c r="N14">
        <v>0</v>
      </c>
      <c r="O14" s="80">
        <v>0</v>
      </c>
    </row>
    <row r="15" spans="1:17" ht="21" x14ac:dyDescent="0.35">
      <c r="A15" s="20" t="s">
        <v>28</v>
      </c>
      <c r="B15" s="5">
        <f>B12+B13</f>
        <v>89</v>
      </c>
      <c r="C15" s="5">
        <f>C12+C13</f>
        <v>192</v>
      </c>
      <c r="D15" s="5">
        <f>D12+D13</f>
        <v>103</v>
      </c>
      <c r="E15" s="5">
        <f>E12+E13</f>
        <v>97</v>
      </c>
      <c r="F15" s="5">
        <f>F12+F13</f>
        <v>115</v>
      </c>
      <c r="H15" s="66" t="s">
        <v>67</v>
      </c>
      <c r="I15" s="69">
        <v>0.17857142857142858</v>
      </c>
      <c r="J15" s="69">
        <v>0</v>
      </c>
      <c r="K15" s="69">
        <v>9.2307692307692313E-2</v>
      </c>
      <c r="L15" s="69">
        <v>0.18681318681318682</v>
      </c>
      <c r="M15" s="69">
        <v>0</v>
      </c>
      <c r="N15">
        <v>0</v>
      </c>
      <c r="O15" s="80">
        <v>0</v>
      </c>
    </row>
    <row r="16" spans="1:17" ht="21" x14ac:dyDescent="0.35">
      <c r="A16" s="9" t="s">
        <v>23</v>
      </c>
      <c r="B16" s="25">
        <f>(B13/B14)</f>
        <v>0.8314606741573034</v>
      </c>
      <c r="C16" s="25">
        <f>(C13/C14)</f>
        <v>0.36979166666666669</v>
      </c>
      <c r="D16" s="25">
        <f>(D13/D14)</f>
        <v>0.84466019417475724</v>
      </c>
      <c r="E16" s="25">
        <f>(E13/E14)</f>
        <v>0.83505154639175261</v>
      </c>
      <c r="F16" s="25">
        <f>(F13/F14)</f>
        <v>0.65217391304347827</v>
      </c>
      <c r="H16" s="70" t="s">
        <v>41</v>
      </c>
      <c r="I16" s="74">
        <v>0.06</v>
      </c>
      <c r="J16" s="74">
        <v>0</v>
      </c>
      <c r="K16" s="74">
        <v>6.363636363636363E-2</v>
      </c>
      <c r="L16" s="74">
        <v>8.8495575221238937E-2</v>
      </c>
      <c r="M16" s="73">
        <v>0</v>
      </c>
      <c r="N16">
        <v>0</v>
      </c>
      <c r="O16" s="80">
        <v>0</v>
      </c>
    </row>
    <row r="17" spans="1:15" ht="18" x14ac:dyDescent="0.35">
      <c r="H17" s="75" t="s">
        <v>41</v>
      </c>
      <c r="I17" s="77">
        <v>0</v>
      </c>
      <c r="J17" s="77">
        <v>0</v>
      </c>
      <c r="K17" s="77">
        <v>0</v>
      </c>
      <c r="L17" s="77">
        <v>0</v>
      </c>
      <c r="M17" s="77">
        <v>0</v>
      </c>
      <c r="N17">
        <v>0</v>
      </c>
      <c r="O17" s="80">
        <v>0</v>
      </c>
    </row>
    <row r="18" spans="1:15" ht="18" x14ac:dyDescent="0.35">
      <c r="A18" s="16" t="s">
        <v>44</v>
      </c>
      <c r="B18" s="17"/>
      <c r="C18" s="6"/>
      <c r="D18" s="6"/>
      <c r="E18" s="6"/>
      <c r="F18" s="6"/>
    </row>
    <row r="19" spans="1:15" ht="18" x14ac:dyDescent="0.3">
      <c r="A19" s="8"/>
      <c r="B19" s="8" t="s">
        <v>27</v>
      </c>
      <c r="C19" s="19" t="s">
        <v>26</v>
      </c>
      <c r="D19" s="19" t="s">
        <v>16</v>
      </c>
      <c r="E19" s="19" t="s">
        <v>22</v>
      </c>
      <c r="F19" s="19" t="s">
        <v>21</v>
      </c>
    </row>
    <row r="20" spans="1:15" ht="18" x14ac:dyDescent="0.3">
      <c r="A20" s="8" t="s">
        <v>24</v>
      </c>
      <c r="B20" s="4">
        <f>(B22-B21)</f>
        <v>20</v>
      </c>
      <c r="C20" s="4">
        <f>(C22-C21)</f>
        <v>172</v>
      </c>
      <c r="D20" s="4">
        <f>(D22-D21)</f>
        <v>16</v>
      </c>
      <c r="E20" s="4">
        <f>(E22-E21)</f>
        <v>15</v>
      </c>
      <c r="F20" s="4">
        <f>(F22-F21)</f>
        <v>56</v>
      </c>
    </row>
    <row r="21" spans="1:15" ht="18" x14ac:dyDescent="0.3">
      <c r="A21" s="8" t="s">
        <v>25</v>
      </c>
      <c r="B21" s="4">
        <v>93</v>
      </c>
      <c r="C21" s="4">
        <v>68</v>
      </c>
      <c r="D21" s="4">
        <v>76</v>
      </c>
      <c r="E21" s="4">
        <v>67</v>
      </c>
      <c r="F21" s="4">
        <v>75</v>
      </c>
    </row>
    <row r="22" spans="1:15" ht="18" x14ac:dyDescent="0.3">
      <c r="A22" s="8" t="s">
        <v>29</v>
      </c>
      <c r="B22" s="21">
        <v>113</v>
      </c>
      <c r="C22" s="21">
        <v>240</v>
      </c>
      <c r="D22" s="21">
        <v>92</v>
      </c>
      <c r="E22" s="22">
        <v>82</v>
      </c>
      <c r="F22" s="22">
        <v>131</v>
      </c>
    </row>
    <row r="23" spans="1:15" ht="21" x14ac:dyDescent="0.35">
      <c r="A23" s="20" t="s">
        <v>28</v>
      </c>
      <c r="B23" s="5">
        <f>B20+B21</f>
        <v>113</v>
      </c>
      <c r="C23" s="5">
        <f>C20+C21</f>
        <v>240</v>
      </c>
      <c r="D23" s="5">
        <f>D20+D21</f>
        <v>92</v>
      </c>
      <c r="E23" s="5">
        <f>E20+E21</f>
        <v>82</v>
      </c>
      <c r="F23" s="5">
        <f>F20+F21</f>
        <v>131</v>
      </c>
    </row>
    <row r="24" spans="1:15" ht="21" x14ac:dyDescent="0.35">
      <c r="A24" s="9" t="s">
        <v>23</v>
      </c>
      <c r="B24" s="24">
        <f>(B21/B22)</f>
        <v>0.82300884955752207</v>
      </c>
      <c r="C24" s="24">
        <f>(C21/C22)</f>
        <v>0.28333333333333333</v>
      </c>
      <c r="D24" s="24">
        <f>(D21/D22)</f>
        <v>0.82608695652173914</v>
      </c>
      <c r="E24" s="24">
        <f>(E21/E22)</f>
        <v>0.81707317073170727</v>
      </c>
      <c r="F24" s="24">
        <f>(F21/F22)</f>
        <v>0.5725190839694656</v>
      </c>
    </row>
    <row r="26" spans="1:15" ht="18" x14ac:dyDescent="0.35">
      <c r="A26" s="26" t="s">
        <v>45</v>
      </c>
      <c r="B26" s="27"/>
      <c r="C26" s="28"/>
      <c r="D26" s="28"/>
      <c r="E26" s="28"/>
      <c r="F26" s="28"/>
    </row>
    <row r="27" spans="1:15" ht="18" x14ac:dyDescent="0.3">
      <c r="A27" s="8"/>
      <c r="B27" s="8" t="s">
        <v>27</v>
      </c>
      <c r="C27" s="19" t="s">
        <v>26</v>
      </c>
      <c r="D27" s="19" t="s">
        <v>16</v>
      </c>
      <c r="E27" s="19" t="s">
        <v>22</v>
      </c>
      <c r="F27" s="19" t="s">
        <v>21</v>
      </c>
    </row>
    <row r="28" spans="1:15" ht="18" x14ac:dyDescent="0.3">
      <c r="A28" s="8" t="s">
        <v>24</v>
      </c>
      <c r="B28" s="4">
        <f>(B30-B29)</f>
        <v>25</v>
      </c>
      <c r="C28" s="4">
        <f>(C30-C29)</f>
        <v>222</v>
      </c>
      <c r="D28" s="4">
        <f>(D30-D29)</f>
        <v>19</v>
      </c>
      <c r="E28" s="4">
        <f>(E30-E29)</f>
        <v>23</v>
      </c>
      <c r="F28" s="4">
        <f>(F30-F29)</f>
        <v>44</v>
      </c>
    </row>
    <row r="29" spans="1:15" ht="18" x14ac:dyDescent="0.3">
      <c r="A29" s="8" t="s">
        <v>25</v>
      </c>
      <c r="B29" s="4">
        <v>112</v>
      </c>
      <c r="C29" s="4">
        <v>17</v>
      </c>
      <c r="D29" s="4">
        <v>85</v>
      </c>
      <c r="E29" s="4">
        <v>86</v>
      </c>
      <c r="F29" s="4">
        <v>50</v>
      </c>
    </row>
    <row r="30" spans="1:15" ht="18" x14ac:dyDescent="0.3">
      <c r="A30" s="8" t="s">
        <v>29</v>
      </c>
      <c r="B30" s="21">
        <v>137</v>
      </c>
      <c r="C30" s="21">
        <v>239</v>
      </c>
      <c r="D30" s="21">
        <v>104</v>
      </c>
      <c r="E30" s="22">
        <v>109</v>
      </c>
      <c r="F30" s="22">
        <v>94</v>
      </c>
    </row>
    <row r="31" spans="1:15" ht="21" x14ac:dyDescent="0.35">
      <c r="A31" s="20" t="s">
        <v>28</v>
      </c>
      <c r="B31" s="5">
        <f>B28+B29</f>
        <v>137</v>
      </c>
      <c r="C31" s="5">
        <f>C28+C29</f>
        <v>239</v>
      </c>
      <c r="D31" s="5">
        <f>D28+D29</f>
        <v>104</v>
      </c>
      <c r="E31" s="5">
        <f>E28+E29</f>
        <v>109</v>
      </c>
      <c r="F31" s="5">
        <f>F28+F29</f>
        <v>94</v>
      </c>
    </row>
    <row r="32" spans="1:15" ht="21" x14ac:dyDescent="0.35">
      <c r="A32" s="9" t="s">
        <v>23</v>
      </c>
      <c r="B32" s="29">
        <f>(B29/B30)</f>
        <v>0.81751824817518248</v>
      </c>
      <c r="C32" s="29">
        <f>(C29/C30)</f>
        <v>7.1129707112970716E-2</v>
      </c>
      <c r="D32" s="29">
        <f>(D29/D30)</f>
        <v>0.81730769230769229</v>
      </c>
      <c r="E32" s="29">
        <f>(E29/E30)</f>
        <v>0.78899082568807344</v>
      </c>
      <c r="F32" s="29">
        <f>(F29/F30)</f>
        <v>0.53191489361702127</v>
      </c>
    </row>
    <row r="34" spans="1:6" ht="18" x14ac:dyDescent="0.35">
      <c r="A34" s="38" t="s">
        <v>46</v>
      </c>
      <c r="B34" s="39"/>
      <c r="C34" s="40"/>
      <c r="D34" s="40"/>
      <c r="E34" s="40"/>
      <c r="F34" s="40"/>
    </row>
    <row r="35" spans="1:6" ht="18" x14ac:dyDescent="0.3">
      <c r="A35" s="8"/>
      <c r="B35" s="8" t="s">
        <v>27</v>
      </c>
      <c r="C35" s="19" t="s">
        <v>26</v>
      </c>
      <c r="D35" s="19" t="s">
        <v>16</v>
      </c>
      <c r="E35" s="19" t="s">
        <v>22</v>
      </c>
      <c r="F35" s="19" t="s">
        <v>21</v>
      </c>
    </row>
    <row r="36" spans="1:6" ht="18" x14ac:dyDescent="0.3">
      <c r="A36" s="8" t="s">
        <v>24</v>
      </c>
      <c r="B36" s="4">
        <f>(B38-B37)</f>
        <v>23</v>
      </c>
      <c r="C36" s="4">
        <f>(C38-C37)</f>
        <v>204</v>
      </c>
      <c r="D36" s="4">
        <f>(D38-D37)</f>
        <v>18</v>
      </c>
      <c r="E36" s="4">
        <f>(E38-E37)</f>
        <v>18</v>
      </c>
      <c r="F36" s="4">
        <f>(F38-F37)</f>
        <v>60</v>
      </c>
    </row>
    <row r="37" spans="1:6" ht="18" x14ac:dyDescent="0.3">
      <c r="A37" s="8" t="s">
        <v>25</v>
      </c>
      <c r="B37" s="4">
        <v>97</v>
      </c>
      <c r="C37" s="4">
        <v>6</v>
      </c>
      <c r="D37" s="4">
        <v>80</v>
      </c>
      <c r="E37" s="4">
        <v>71</v>
      </c>
      <c r="F37" s="4">
        <v>29</v>
      </c>
    </row>
    <row r="38" spans="1:6" ht="18" x14ac:dyDescent="0.3">
      <c r="A38" s="8" t="s">
        <v>29</v>
      </c>
      <c r="B38" s="21">
        <v>120</v>
      </c>
      <c r="C38" s="21">
        <v>210</v>
      </c>
      <c r="D38" s="21">
        <v>98</v>
      </c>
      <c r="E38" s="22">
        <v>89</v>
      </c>
      <c r="F38" s="22">
        <v>89</v>
      </c>
    </row>
    <row r="39" spans="1:6" ht="21" x14ac:dyDescent="0.35">
      <c r="A39" s="20" t="s">
        <v>28</v>
      </c>
      <c r="B39" s="5">
        <f>B36+B37</f>
        <v>120</v>
      </c>
      <c r="C39" s="5">
        <f>C36+C37</f>
        <v>210</v>
      </c>
      <c r="D39" s="5">
        <f>D36+D37</f>
        <v>98</v>
      </c>
      <c r="E39" s="5">
        <f>E36+E37</f>
        <v>89</v>
      </c>
      <c r="F39" s="5">
        <f>F36+F37</f>
        <v>89</v>
      </c>
    </row>
    <row r="40" spans="1:6" ht="21" x14ac:dyDescent="0.35">
      <c r="A40" s="9" t="s">
        <v>23</v>
      </c>
      <c r="B40" s="41">
        <f>(B37/B38)</f>
        <v>0.80833333333333335</v>
      </c>
      <c r="C40" s="41">
        <f>(C37/C38)</f>
        <v>2.8571428571428571E-2</v>
      </c>
      <c r="D40" s="41">
        <f>(D37/D38)</f>
        <v>0.81632653061224492</v>
      </c>
      <c r="E40" s="41">
        <f>(E37/E38)</f>
        <v>0.797752808988764</v>
      </c>
      <c r="F40" s="41">
        <f>(F37/F38)</f>
        <v>0.3258426966292135</v>
      </c>
    </row>
    <row r="42" spans="1:6" ht="18" x14ac:dyDescent="0.35">
      <c r="A42" s="42" t="s">
        <v>47</v>
      </c>
      <c r="B42" s="43"/>
      <c r="C42" s="44"/>
      <c r="D42" s="44"/>
      <c r="E42" s="44"/>
      <c r="F42" s="44"/>
    </row>
    <row r="43" spans="1:6" ht="18" x14ac:dyDescent="0.3">
      <c r="A43" s="8"/>
      <c r="B43" s="8" t="s">
        <v>27</v>
      </c>
      <c r="C43" s="19" t="s">
        <v>26</v>
      </c>
      <c r="D43" s="19" t="s">
        <v>16</v>
      </c>
      <c r="E43" s="19" t="s">
        <v>22</v>
      </c>
      <c r="F43" s="19" t="s">
        <v>21</v>
      </c>
    </row>
    <row r="44" spans="1:6" ht="18" x14ac:dyDescent="0.3">
      <c r="A44" s="8" t="s">
        <v>24</v>
      </c>
      <c r="B44" s="4">
        <f>(B46-B45)</f>
        <v>26</v>
      </c>
      <c r="C44" s="4">
        <f>(C46-C45)</f>
        <v>230</v>
      </c>
      <c r="D44" s="4">
        <f>(D46-D45)</f>
        <v>23</v>
      </c>
      <c r="E44" s="4">
        <f>(E46-E45)</f>
        <v>30</v>
      </c>
      <c r="F44" s="4">
        <f>(F46-F45)</f>
        <v>65</v>
      </c>
    </row>
    <row r="45" spans="1:6" ht="18" x14ac:dyDescent="0.3">
      <c r="A45" s="8" t="s">
        <v>25</v>
      </c>
      <c r="B45" s="4">
        <v>77</v>
      </c>
      <c r="C45" s="4">
        <v>0</v>
      </c>
      <c r="D45" s="4">
        <v>79</v>
      </c>
      <c r="E45" s="4">
        <v>107</v>
      </c>
      <c r="F45" s="4">
        <v>23</v>
      </c>
    </row>
    <row r="46" spans="1:6" ht="18" x14ac:dyDescent="0.3">
      <c r="A46" s="8" t="s">
        <v>29</v>
      </c>
      <c r="B46" s="21">
        <v>103</v>
      </c>
      <c r="C46" s="21">
        <v>230</v>
      </c>
      <c r="D46" s="21">
        <v>102</v>
      </c>
      <c r="E46" s="22">
        <v>137</v>
      </c>
      <c r="F46" s="22">
        <v>88</v>
      </c>
    </row>
    <row r="47" spans="1:6" ht="21" x14ac:dyDescent="0.35">
      <c r="A47" s="20" t="s">
        <v>28</v>
      </c>
      <c r="B47" s="5">
        <f>B44+B45</f>
        <v>103</v>
      </c>
      <c r="C47" s="5">
        <f>C44+C45</f>
        <v>230</v>
      </c>
      <c r="D47" s="5">
        <f>D44+D45</f>
        <v>102</v>
      </c>
      <c r="E47" s="5">
        <f>E44+E45</f>
        <v>137</v>
      </c>
      <c r="F47" s="5">
        <f>F44+F45</f>
        <v>88</v>
      </c>
    </row>
    <row r="48" spans="1:6" ht="21" x14ac:dyDescent="0.35">
      <c r="A48" s="9" t="s">
        <v>23</v>
      </c>
      <c r="B48" s="45">
        <f>(B45/B46)</f>
        <v>0.74757281553398058</v>
      </c>
      <c r="C48" s="45">
        <f>(C45/C46)</f>
        <v>0</v>
      </c>
      <c r="D48" s="45">
        <f>(D45/D46)</f>
        <v>0.77450980392156865</v>
      </c>
      <c r="E48" s="45">
        <f>(E45/E46)</f>
        <v>0.78102189781021902</v>
      </c>
      <c r="F48" s="45">
        <f>(F45/F46)</f>
        <v>0.26136363636363635</v>
      </c>
    </row>
    <row r="50" spans="1:6" ht="18" x14ac:dyDescent="0.35">
      <c r="A50" s="46" t="s">
        <v>48</v>
      </c>
      <c r="B50" s="47"/>
      <c r="C50" s="48"/>
      <c r="D50" s="48"/>
      <c r="E50" s="48"/>
      <c r="F50" s="48"/>
    </row>
    <row r="51" spans="1:6" ht="18" x14ac:dyDescent="0.3">
      <c r="A51" s="8"/>
      <c r="B51" s="8" t="s">
        <v>27</v>
      </c>
      <c r="C51" s="19" t="s">
        <v>26</v>
      </c>
      <c r="D51" s="19" t="s">
        <v>16</v>
      </c>
      <c r="E51" s="19" t="s">
        <v>22</v>
      </c>
      <c r="F51" s="19" t="s">
        <v>21</v>
      </c>
    </row>
    <row r="52" spans="1:6" ht="18" x14ac:dyDescent="0.3">
      <c r="A52" s="8" t="s">
        <v>24</v>
      </c>
      <c r="B52" s="4">
        <f>(B54-B53)</f>
        <v>27</v>
      </c>
      <c r="C52" s="4">
        <f>(C54-C53)</f>
        <v>220</v>
      </c>
      <c r="D52" s="4">
        <f>(D54-D53)</f>
        <v>28</v>
      </c>
      <c r="E52" s="4">
        <f>(E54-E53)</f>
        <v>37</v>
      </c>
      <c r="F52" s="4">
        <f>(F54-F53)</f>
        <v>76</v>
      </c>
    </row>
    <row r="53" spans="1:6" ht="18" x14ac:dyDescent="0.3">
      <c r="A53" s="8" t="s">
        <v>25</v>
      </c>
      <c r="B53" s="4">
        <v>78</v>
      </c>
      <c r="C53" s="4">
        <v>0</v>
      </c>
      <c r="D53" s="4">
        <v>61</v>
      </c>
      <c r="E53" s="4">
        <v>75</v>
      </c>
      <c r="F53" s="4">
        <v>13</v>
      </c>
    </row>
    <row r="54" spans="1:6" ht="18" x14ac:dyDescent="0.3">
      <c r="A54" s="8" t="s">
        <v>29</v>
      </c>
      <c r="B54" s="21">
        <v>105</v>
      </c>
      <c r="C54" s="21">
        <v>220</v>
      </c>
      <c r="D54" s="21">
        <v>89</v>
      </c>
      <c r="E54" s="22">
        <v>112</v>
      </c>
      <c r="F54" s="22">
        <v>89</v>
      </c>
    </row>
    <row r="55" spans="1:6" ht="21" x14ac:dyDescent="0.35">
      <c r="A55" s="20" t="s">
        <v>28</v>
      </c>
      <c r="B55" s="5">
        <f>B52+B53</f>
        <v>105</v>
      </c>
      <c r="C55" s="5">
        <f>C52+C53</f>
        <v>220</v>
      </c>
      <c r="D55" s="5">
        <f>D52+D53</f>
        <v>89</v>
      </c>
      <c r="E55" s="5">
        <f>E52+E53</f>
        <v>112</v>
      </c>
      <c r="F55" s="5">
        <f>F52+F53</f>
        <v>89</v>
      </c>
    </row>
    <row r="56" spans="1:6" ht="21" x14ac:dyDescent="0.35">
      <c r="A56" s="9" t="s">
        <v>23</v>
      </c>
      <c r="B56" s="49">
        <f>(B53/B54)</f>
        <v>0.74285714285714288</v>
      </c>
      <c r="C56" s="49">
        <f>(C53/C54)</f>
        <v>0</v>
      </c>
      <c r="D56" s="49">
        <f>(D53/D54)</f>
        <v>0.6853932584269663</v>
      </c>
      <c r="E56" s="49">
        <f>(E53/E54)</f>
        <v>0.6696428571428571</v>
      </c>
      <c r="F56" s="49">
        <f>(F53/F54)</f>
        <v>0.14606741573033707</v>
      </c>
    </row>
    <row r="58" spans="1:6" ht="18" x14ac:dyDescent="0.35">
      <c r="A58" s="50" t="s">
        <v>49</v>
      </c>
      <c r="B58" s="51"/>
      <c r="C58" s="52"/>
      <c r="D58" s="52"/>
      <c r="E58" s="52"/>
      <c r="F58" s="52"/>
    </row>
    <row r="59" spans="1:6" ht="18" x14ac:dyDescent="0.3">
      <c r="A59" s="8"/>
      <c r="B59" s="8" t="s">
        <v>27</v>
      </c>
      <c r="C59" s="19" t="s">
        <v>26</v>
      </c>
      <c r="D59" s="19" t="s">
        <v>16</v>
      </c>
      <c r="E59" s="19" t="s">
        <v>22</v>
      </c>
      <c r="F59" s="19" t="s">
        <v>21</v>
      </c>
    </row>
    <row r="60" spans="1:6" ht="18" x14ac:dyDescent="0.3">
      <c r="A60" s="8" t="s">
        <v>24</v>
      </c>
      <c r="B60" s="4">
        <f>(B62-B61)</f>
        <v>27</v>
      </c>
      <c r="C60" s="4">
        <f>(C62-C61)</f>
        <v>200</v>
      </c>
      <c r="D60" s="4">
        <f>(D62-D61)</f>
        <v>40</v>
      </c>
      <c r="E60" s="4">
        <f>(E62-E61)</f>
        <v>41</v>
      </c>
      <c r="F60" s="4">
        <f>(F62-F61)</f>
        <v>81</v>
      </c>
    </row>
    <row r="61" spans="1:6" ht="18" x14ac:dyDescent="0.3">
      <c r="A61" s="8" t="s">
        <v>25</v>
      </c>
      <c r="B61" s="4">
        <v>65</v>
      </c>
      <c r="C61" s="4">
        <v>0</v>
      </c>
      <c r="D61" s="4">
        <v>70</v>
      </c>
      <c r="E61" s="4">
        <v>75</v>
      </c>
      <c r="F61" s="4">
        <v>9</v>
      </c>
    </row>
    <row r="62" spans="1:6" ht="18" x14ac:dyDescent="0.3">
      <c r="A62" s="8" t="s">
        <v>29</v>
      </c>
      <c r="B62" s="21">
        <v>92</v>
      </c>
      <c r="C62" s="21">
        <v>200</v>
      </c>
      <c r="D62" s="21">
        <v>110</v>
      </c>
      <c r="E62" s="22">
        <v>116</v>
      </c>
      <c r="F62" s="22">
        <v>90</v>
      </c>
    </row>
    <row r="63" spans="1:6" ht="21" x14ac:dyDescent="0.35">
      <c r="A63" s="20" t="s">
        <v>28</v>
      </c>
      <c r="B63" s="5">
        <f>B60+B61</f>
        <v>92</v>
      </c>
      <c r="C63" s="5">
        <f>C60+C61</f>
        <v>200</v>
      </c>
      <c r="D63" s="5">
        <f>D60+D61</f>
        <v>110</v>
      </c>
      <c r="E63" s="5">
        <f>E60+E61</f>
        <v>116</v>
      </c>
      <c r="F63" s="5">
        <f>F60+F61</f>
        <v>90</v>
      </c>
    </row>
    <row r="64" spans="1:6" ht="21" x14ac:dyDescent="0.35">
      <c r="A64" s="9" t="s">
        <v>23</v>
      </c>
      <c r="B64" s="53">
        <f>(B61/B62)</f>
        <v>0.70652173913043481</v>
      </c>
      <c r="C64" s="53">
        <f>(C61/C62)</f>
        <v>0</v>
      </c>
      <c r="D64" s="53">
        <f>(D61/D62)</f>
        <v>0.63636363636363635</v>
      </c>
      <c r="E64" s="53">
        <f>(E61/E62)</f>
        <v>0.64655172413793105</v>
      </c>
      <c r="F64" s="53">
        <f>(F61/F62)</f>
        <v>0.1</v>
      </c>
    </row>
    <row r="66" spans="1:6" ht="18" x14ac:dyDescent="0.35">
      <c r="A66" s="54" t="s">
        <v>50</v>
      </c>
      <c r="B66" s="55"/>
      <c r="C66" s="56"/>
      <c r="D66" s="56"/>
      <c r="E66" s="56"/>
      <c r="F66" s="56"/>
    </row>
    <row r="67" spans="1:6" ht="18" x14ac:dyDescent="0.3">
      <c r="A67" s="8"/>
      <c r="B67" s="8" t="s">
        <v>27</v>
      </c>
      <c r="C67" s="19" t="s">
        <v>26</v>
      </c>
      <c r="D67" s="19" t="s">
        <v>16</v>
      </c>
      <c r="E67" s="19" t="s">
        <v>22</v>
      </c>
      <c r="F67" s="19" t="s">
        <v>21</v>
      </c>
    </row>
    <row r="68" spans="1:6" ht="18" x14ac:dyDescent="0.3">
      <c r="A68" s="8" t="s">
        <v>24</v>
      </c>
      <c r="B68" s="4">
        <f>(B70-B69)</f>
        <v>38</v>
      </c>
      <c r="C68" s="4">
        <f>(C70-C69)</f>
        <v>210</v>
      </c>
      <c r="D68" s="4">
        <f>(D70-D69)</f>
        <v>105</v>
      </c>
      <c r="E68" s="4">
        <f>(E70-E69)</f>
        <v>33</v>
      </c>
      <c r="F68" s="4">
        <f>(F70-F69)</f>
        <v>107</v>
      </c>
    </row>
    <row r="69" spans="1:6" ht="18" x14ac:dyDescent="0.3">
      <c r="A69" s="8" t="s">
        <v>25</v>
      </c>
      <c r="B69" s="4">
        <v>72</v>
      </c>
      <c r="C69" s="4">
        <v>0</v>
      </c>
      <c r="D69" s="4">
        <v>25</v>
      </c>
      <c r="E69" s="4">
        <v>64</v>
      </c>
      <c r="F69" s="4">
        <v>11</v>
      </c>
    </row>
    <row r="70" spans="1:6" ht="18" x14ac:dyDescent="0.3">
      <c r="A70" s="8" t="s">
        <v>29</v>
      </c>
      <c r="B70" s="21">
        <v>110</v>
      </c>
      <c r="C70" s="21">
        <v>210</v>
      </c>
      <c r="D70" s="21">
        <v>130</v>
      </c>
      <c r="E70" s="22">
        <v>97</v>
      </c>
      <c r="F70" s="22">
        <v>118</v>
      </c>
    </row>
    <row r="71" spans="1:6" ht="21" x14ac:dyDescent="0.35">
      <c r="A71" s="20" t="s">
        <v>28</v>
      </c>
      <c r="B71" s="5">
        <f>B68+B69</f>
        <v>110</v>
      </c>
      <c r="C71" s="5">
        <f>C68+C69</f>
        <v>210</v>
      </c>
      <c r="D71" s="5">
        <f>D68+D69</f>
        <v>130</v>
      </c>
      <c r="E71" s="5">
        <f>E68+E69</f>
        <v>97</v>
      </c>
      <c r="F71" s="5">
        <f>F68+F69</f>
        <v>118</v>
      </c>
    </row>
    <row r="72" spans="1:6" ht="21" x14ac:dyDescent="0.35">
      <c r="A72" s="9" t="s">
        <v>23</v>
      </c>
      <c r="B72" s="57">
        <f>(B69/B70)</f>
        <v>0.65454545454545454</v>
      </c>
      <c r="C72" s="57">
        <f>(C69/C70)</f>
        <v>0</v>
      </c>
      <c r="D72" s="57">
        <f>(D69/D70)</f>
        <v>0.19230769230769232</v>
      </c>
      <c r="E72" s="57">
        <f>(E69/E70)</f>
        <v>0.65979381443298968</v>
      </c>
      <c r="F72" s="57">
        <f>(F69/F70)</f>
        <v>9.3220338983050849E-2</v>
      </c>
    </row>
    <row r="74" spans="1:6" ht="18" x14ac:dyDescent="0.35">
      <c r="A74" s="58" t="s">
        <v>51</v>
      </c>
      <c r="B74" s="59"/>
      <c r="C74" s="60"/>
      <c r="D74" s="60"/>
      <c r="E74" s="60"/>
      <c r="F74" s="60"/>
    </row>
    <row r="75" spans="1:6" ht="18" x14ac:dyDescent="0.3">
      <c r="A75" s="8"/>
      <c r="B75" s="8" t="s">
        <v>27</v>
      </c>
      <c r="C75" s="19" t="s">
        <v>26</v>
      </c>
      <c r="D75" s="19" t="s">
        <v>16</v>
      </c>
      <c r="E75" s="19" t="s">
        <v>22</v>
      </c>
      <c r="F75" s="19" t="s">
        <v>21</v>
      </c>
    </row>
    <row r="76" spans="1:6" ht="18" x14ac:dyDescent="0.3">
      <c r="A76" s="8" t="s">
        <v>24</v>
      </c>
      <c r="B76" s="4">
        <f>(B78-B77)</f>
        <v>76</v>
      </c>
      <c r="C76" s="4">
        <f>(C78-C77)</f>
        <v>198</v>
      </c>
      <c r="D76" s="4">
        <f>(D78-D77)</f>
        <v>63</v>
      </c>
      <c r="E76" s="4">
        <f>(E78-E77)</f>
        <v>59</v>
      </c>
      <c r="F76" s="4">
        <f>(F78-F77)</f>
        <v>77</v>
      </c>
    </row>
    <row r="77" spans="1:6" ht="18" x14ac:dyDescent="0.3">
      <c r="A77" s="8" t="s">
        <v>25</v>
      </c>
      <c r="B77" s="4">
        <v>35</v>
      </c>
      <c r="C77" s="4">
        <v>0</v>
      </c>
      <c r="D77" s="4">
        <v>6</v>
      </c>
      <c r="E77" s="4">
        <v>36</v>
      </c>
      <c r="F77" s="4">
        <v>3</v>
      </c>
    </row>
    <row r="78" spans="1:6" ht="18" x14ac:dyDescent="0.3">
      <c r="A78" s="8" t="s">
        <v>29</v>
      </c>
      <c r="B78" s="21">
        <v>111</v>
      </c>
      <c r="C78" s="21">
        <v>198</v>
      </c>
      <c r="D78" s="21">
        <v>69</v>
      </c>
      <c r="E78" s="22">
        <v>95</v>
      </c>
      <c r="F78" s="22">
        <v>80</v>
      </c>
    </row>
    <row r="79" spans="1:6" ht="21" x14ac:dyDescent="0.35">
      <c r="A79" s="20" t="s">
        <v>28</v>
      </c>
      <c r="B79" s="5">
        <f>B76+B77</f>
        <v>111</v>
      </c>
      <c r="C79" s="5">
        <f>C76+C77</f>
        <v>198</v>
      </c>
      <c r="D79" s="5">
        <f>D76+D77</f>
        <v>69</v>
      </c>
      <c r="E79" s="5">
        <f>E76+E77</f>
        <v>95</v>
      </c>
      <c r="F79" s="5">
        <f>F76+F77</f>
        <v>80</v>
      </c>
    </row>
    <row r="80" spans="1:6" ht="21" x14ac:dyDescent="0.35">
      <c r="A80" s="9" t="s">
        <v>23</v>
      </c>
      <c r="B80" s="61">
        <f>(B77/B78)</f>
        <v>0.31531531531531531</v>
      </c>
      <c r="C80" s="61">
        <f>(C77/C78)</f>
        <v>0</v>
      </c>
      <c r="D80" s="61">
        <f>(D77/D78)</f>
        <v>8.6956521739130432E-2</v>
      </c>
      <c r="E80" s="61">
        <f>(E77/E78)</f>
        <v>0.37894736842105264</v>
      </c>
      <c r="F80" s="61">
        <f>(F77/F78)</f>
        <v>3.7499999999999999E-2</v>
      </c>
    </row>
    <row r="82" spans="1:6" ht="18" x14ac:dyDescent="0.35">
      <c r="A82" s="62" t="s">
        <v>52</v>
      </c>
      <c r="B82" s="63"/>
      <c r="C82" s="64"/>
      <c r="D82" s="64"/>
      <c r="E82" s="64"/>
      <c r="F82" s="64"/>
    </row>
    <row r="83" spans="1:6" ht="18" x14ac:dyDescent="0.3">
      <c r="A83" s="8"/>
      <c r="B83" s="8" t="s">
        <v>27</v>
      </c>
      <c r="C83" s="19" t="s">
        <v>26</v>
      </c>
      <c r="D83" s="19" t="s">
        <v>16</v>
      </c>
      <c r="E83" s="19" t="s">
        <v>22</v>
      </c>
      <c r="F83" s="19" t="s">
        <v>21</v>
      </c>
    </row>
    <row r="84" spans="1:6" ht="18" x14ac:dyDescent="0.3">
      <c r="A84" s="8" t="s">
        <v>24</v>
      </c>
      <c r="B84" s="4">
        <f>(B86-B85)</f>
        <v>79</v>
      </c>
      <c r="C84" s="4">
        <f>(C86-C85)</f>
        <v>197</v>
      </c>
      <c r="D84" s="4">
        <f>(D86-D85)</f>
        <v>65</v>
      </c>
      <c r="E84" s="4">
        <f>(E86-E85)</f>
        <v>81</v>
      </c>
      <c r="F84" s="4">
        <f>(F86-F85)</f>
        <v>83</v>
      </c>
    </row>
    <row r="85" spans="1:6" ht="18" x14ac:dyDescent="0.3">
      <c r="A85" s="8" t="s">
        <v>25</v>
      </c>
      <c r="B85" s="4">
        <v>21</v>
      </c>
      <c r="C85" s="4">
        <v>0</v>
      </c>
      <c r="D85" s="4">
        <v>7</v>
      </c>
      <c r="E85" s="4">
        <v>39</v>
      </c>
      <c r="F85" s="4">
        <v>0</v>
      </c>
    </row>
    <row r="86" spans="1:6" ht="18" x14ac:dyDescent="0.3">
      <c r="A86" s="8" t="s">
        <v>29</v>
      </c>
      <c r="B86" s="21">
        <v>100</v>
      </c>
      <c r="C86" s="21">
        <v>197</v>
      </c>
      <c r="D86" s="21">
        <v>72</v>
      </c>
      <c r="E86" s="22">
        <v>120</v>
      </c>
      <c r="F86" s="22">
        <v>83</v>
      </c>
    </row>
    <row r="87" spans="1:6" ht="21" x14ac:dyDescent="0.35">
      <c r="A87" s="20" t="s">
        <v>28</v>
      </c>
      <c r="B87" s="5">
        <f>B84+B85</f>
        <v>100</v>
      </c>
      <c r="C87" s="5">
        <f>C84+C85</f>
        <v>197</v>
      </c>
      <c r="D87" s="5">
        <f>D84+D85</f>
        <v>72</v>
      </c>
      <c r="E87" s="5">
        <f>E84+E85</f>
        <v>120</v>
      </c>
      <c r="F87" s="5">
        <f>F84+F85</f>
        <v>83</v>
      </c>
    </row>
    <row r="88" spans="1:6" ht="21" x14ac:dyDescent="0.35">
      <c r="A88" s="9" t="s">
        <v>23</v>
      </c>
      <c r="B88" s="65">
        <f>(B85/B86)</f>
        <v>0.21</v>
      </c>
      <c r="C88" s="65">
        <f>(C85/C86)</f>
        <v>0</v>
      </c>
      <c r="D88" s="65">
        <f>(D85/D86)</f>
        <v>9.7222222222222224E-2</v>
      </c>
      <c r="E88" s="65">
        <f>(E85/E86)</f>
        <v>0.32500000000000001</v>
      </c>
      <c r="F88" s="65">
        <f>(F85/F86)</f>
        <v>0</v>
      </c>
    </row>
    <row r="90" spans="1:6" ht="18" x14ac:dyDescent="0.35">
      <c r="A90" s="66" t="s">
        <v>53</v>
      </c>
      <c r="B90" s="67"/>
      <c r="C90" s="68"/>
      <c r="D90" s="68"/>
      <c r="E90" s="68"/>
      <c r="F90" s="68"/>
    </row>
    <row r="91" spans="1:6" ht="18" x14ac:dyDescent="0.3">
      <c r="A91" s="8"/>
      <c r="B91" s="8" t="s">
        <v>27</v>
      </c>
      <c r="C91" s="19" t="s">
        <v>26</v>
      </c>
      <c r="D91" s="19" t="s">
        <v>16</v>
      </c>
      <c r="E91" s="19" t="s">
        <v>22</v>
      </c>
      <c r="F91" s="19" t="s">
        <v>21</v>
      </c>
    </row>
    <row r="92" spans="1:6" ht="18" x14ac:dyDescent="0.3">
      <c r="A92" s="8" t="s">
        <v>24</v>
      </c>
      <c r="B92" s="4">
        <f>(B94-B93)</f>
        <v>69</v>
      </c>
      <c r="C92" s="4">
        <v>203</v>
      </c>
      <c r="D92" s="4">
        <f>(D94-D93)</f>
        <v>59</v>
      </c>
      <c r="E92" s="4">
        <f>(E94-E93)</f>
        <v>74</v>
      </c>
      <c r="F92" s="4">
        <f>(F94-F93)</f>
        <v>89</v>
      </c>
    </row>
    <row r="93" spans="1:6" ht="18" x14ac:dyDescent="0.3">
      <c r="A93" s="8" t="s">
        <v>25</v>
      </c>
      <c r="B93" s="4">
        <v>15</v>
      </c>
      <c r="C93" s="4">
        <v>0</v>
      </c>
      <c r="D93" s="4">
        <v>6</v>
      </c>
      <c r="E93" s="4">
        <v>17</v>
      </c>
      <c r="F93" s="4">
        <v>0</v>
      </c>
    </row>
    <row r="94" spans="1:6" ht="18" x14ac:dyDescent="0.3">
      <c r="A94" s="8" t="s">
        <v>29</v>
      </c>
      <c r="B94" s="21">
        <v>84</v>
      </c>
      <c r="C94" s="4">
        <v>203</v>
      </c>
      <c r="D94" s="21">
        <v>65</v>
      </c>
      <c r="E94" s="22">
        <v>91</v>
      </c>
      <c r="F94" s="4">
        <v>89</v>
      </c>
    </row>
    <row r="95" spans="1:6" ht="21" x14ac:dyDescent="0.35">
      <c r="A95" s="20" t="s">
        <v>28</v>
      </c>
      <c r="B95" s="5">
        <f>B92+B93</f>
        <v>84</v>
      </c>
      <c r="C95" s="5">
        <v>203</v>
      </c>
      <c r="D95" s="5">
        <f>D92+D93</f>
        <v>65</v>
      </c>
      <c r="E95" s="5">
        <f>E92+E93</f>
        <v>91</v>
      </c>
      <c r="F95" s="4">
        <v>0</v>
      </c>
    </row>
    <row r="96" spans="1:6" ht="21" x14ac:dyDescent="0.35">
      <c r="A96" s="9" t="s">
        <v>23</v>
      </c>
      <c r="B96" s="69">
        <f>(B93/B94)</f>
        <v>0.17857142857142858</v>
      </c>
      <c r="C96" s="69">
        <f>(C93/C94)</f>
        <v>0</v>
      </c>
      <c r="D96" s="69">
        <f>(D93/D94)</f>
        <v>9.2307692307692313E-2</v>
      </c>
      <c r="E96" s="69">
        <f>(E93/E94)</f>
        <v>0.18681318681318682</v>
      </c>
      <c r="F96" s="69">
        <f>(F93/F94)</f>
        <v>0</v>
      </c>
    </row>
    <row r="98" spans="1:6" ht="18" x14ac:dyDescent="0.35">
      <c r="A98" s="70" t="s">
        <v>54</v>
      </c>
      <c r="B98" s="71"/>
      <c r="C98" s="72"/>
      <c r="D98" s="72"/>
      <c r="E98" s="72"/>
      <c r="F98" s="72"/>
    </row>
    <row r="99" spans="1:6" ht="18" x14ac:dyDescent="0.3">
      <c r="A99" s="8"/>
      <c r="B99" s="8" t="s">
        <v>27</v>
      </c>
      <c r="C99" s="19" t="s">
        <v>26</v>
      </c>
      <c r="D99" s="19" t="s">
        <v>16</v>
      </c>
      <c r="E99" s="19" t="s">
        <v>22</v>
      </c>
      <c r="F99" s="19" t="s">
        <v>21</v>
      </c>
    </row>
    <row r="100" spans="1:6" ht="18" x14ac:dyDescent="0.3">
      <c r="A100" s="8" t="s">
        <v>24</v>
      </c>
      <c r="B100" s="4">
        <f>(B102-B101)</f>
        <v>94</v>
      </c>
      <c r="C100" s="4">
        <f>(C102-C101)</f>
        <v>203</v>
      </c>
      <c r="D100" s="4">
        <f>(D102-D101)</f>
        <v>103</v>
      </c>
      <c r="E100" s="4">
        <f>(E102-E101)</f>
        <v>103</v>
      </c>
      <c r="F100" s="4">
        <f>(F102-F101)</f>
        <v>92</v>
      </c>
    </row>
    <row r="101" spans="1:6" ht="18" x14ac:dyDescent="0.3">
      <c r="A101" s="8" t="s">
        <v>25</v>
      </c>
      <c r="B101" s="4">
        <v>6</v>
      </c>
      <c r="C101" s="4">
        <v>0</v>
      </c>
      <c r="D101" s="4">
        <v>7</v>
      </c>
      <c r="E101" s="4">
        <v>10</v>
      </c>
      <c r="F101" s="4">
        <v>0</v>
      </c>
    </row>
    <row r="102" spans="1:6" ht="18" x14ac:dyDescent="0.3">
      <c r="A102" s="8" t="s">
        <v>29</v>
      </c>
      <c r="B102" s="21">
        <v>100</v>
      </c>
      <c r="C102" s="21">
        <v>203</v>
      </c>
      <c r="D102" s="21">
        <v>110</v>
      </c>
      <c r="E102" s="22">
        <v>113</v>
      </c>
      <c r="F102" s="4">
        <v>92</v>
      </c>
    </row>
    <row r="103" spans="1:6" ht="21" x14ac:dyDescent="0.35">
      <c r="A103" s="20" t="s">
        <v>28</v>
      </c>
      <c r="B103" s="5">
        <f>B100+B101</f>
        <v>100</v>
      </c>
      <c r="C103" s="5">
        <f>C100+C101</f>
        <v>203</v>
      </c>
      <c r="D103" s="5">
        <f>D100+D101</f>
        <v>110</v>
      </c>
      <c r="E103" s="5">
        <f>E100+E101</f>
        <v>113</v>
      </c>
      <c r="F103" s="4">
        <v>0</v>
      </c>
    </row>
    <row r="104" spans="1:6" ht="21" x14ac:dyDescent="0.35">
      <c r="A104" s="9" t="s">
        <v>23</v>
      </c>
      <c r="B104" s="73">
        <f>(B101/B102)</f>
        <v>0.06</v>
      </c>
      <c r="C104" s="73">
        <f>(C101/C102)</f>
        <v>0</v>
      </c>
      <c r="D104" s="73">
        <f>(D101/D102)</f>
        <v>6.363636363636363E-2</v>
      </c>
      <c r="E104" s="73">
        <f>(E101/E102)</f>
        <v>8.8495575221238937E-2</v>
      </c>
      <c r="F104" s="73">
        <f>(F101/F102)</f>
        <v>0</v>
      </c>
    </row>
    <row r="106" spans="1:6" ht="18" x14ac:dyDescent="0.35">
      <c r="A106" s="75" t="s">
        <v>40</v>
      </c>
      <c r="B106" s="76"/>
      <c r="C106" s="77"/>
      <c r="D106" s="77"/>
      <c r="E106" s="77"/>
      <c r="F106" s="77"/>
    </row>
    <row r="107" spans="1:6" ht="18" x14ac:dyDescent="0.3">
      <c r="A107" s="8"/>
      <c r="B107" s="8" t="s">
        <v>27</v>
      </c>
      <c r="C107" s="19" t="s">
        <v>26</v>
      </c>
      <c r="D107" s="19" t="s">
        <v>16</v>
      </c>
      <c r="E107" s="19" t="s">
        <v>22</v>
      </c>
      <c r="F107" s="19" t="s">
        <v>21</v>
      </c>
    </row>
    <row r="108" spans="1:6" ht="18" x14ac:dyDescent="0.3">
      <c r="A108" s="8" t="s">
        <v>24</v>
      </c>
      <c r="B108" s="4">
        <f>(B110-B109)</f>
        <v>88</v>
      </c>
      <c r="C108" s="4">
        <f>(C110-C109)</f>
        <v>203</v>
      </c>
      <c r="D108" s="4">
        <f>(D110-D109)</f>
        <v>86</v>
      </c>
      <c r="E108" s="4">
        <f>(E110-E109)</f>
        <v>92</v>
      </c>
      <c r="F108" s="4">
        <f>(F110-F109)</f>
        <v>85</v>
      </c>
    </row>
    <row r="109" spans="1:6" ht="18" x14ac:dyDescent="0.3">
      <c r="A109" s="8" t="s">
        <v>25</v>
      </c>
      <c r="B109" s="4">
        <v>0</v>
      </c>
      <c r="C109" s="4">
        <v>0</v>
      </c>
      <c r="D109" s="4">
        <v>0</v>
      </c>
      <c r="E109" s="4">
        <v>0</v>
      </c>
      <c r="F109" s="4">
        <v>0</v>
      </c>
    </row>
    <row r="110" spans="1:6" ht="18" x14ac:dyDescent="0.3">
      <c r="A110" s="8" t="s">
        <v>29</v>
      </c>
      <c r="B110" s="21">
        <v>88</v>
      </c>
      <c r="C110" s="21">
        <v>203</v>
      </c>
      <c r="D110" s="21">
        <v>86</v>
      </c>
      <c r="E110" s="22">
        <v>92</v>
      </c>
      <c r="F110" s="4">
        <v>85</v>
      </c>
    </row>
    <row r="111" spans="1:6" ht="21" x14ac:dyDescent="0.35">
      <c r="A111" s="20" t="s">
        <v>28</v>
      </c>
      <c r="B111" s="5">
        <f>B108+B109</f>
        <v>88</v>
      </c>
      <c r="C111" s="5">
        <f>C108+C109</f>
        <v>203</v>
      </c>
      <c r="D111" s="5">
        <v>86</v>
      </c>
      <c r="E111" s="5">
        <v>92</v>
      </c>
      <c r="F111" s="4">
        <v>0</v>
      </c>
    </row>
    <row r="112" spans="1:6" ht="21" x14ac:dyDescent="0.35">
      <c r="A112" s="9" t="s">
        <v>23</v>
      </c>
      <c r="B112" s="78">
        <f>(B109/B110)</f>
        <v>0</v>
      </c>
      <c r="C112" s="78">
        <f>(C109/C110)</f>
        <v>0</v>
      </c>
      <c r="D112" s="78">
        <f>(D109/D110)</f>
        <v>0</v>
      </c>
      <c r="E112" s="78">
        <f>(E109/E110)</f>
        <v>0</v>
      </c>
      <c r="F112" s="78">
        <f>(F109/F110)</f>
        <v>0</v>
      </c>
    </row>
    <row r="115" spans="1:6" x14ac:dyDescent="0.3">
      <c r="A115" t="s">
        <v>68</v>
      </c>
      <c r="B115">
        <f>AVERAGE(B111,B95,B103,B87,B79,B71,B63,B55,B47,B39,B31,B23,B15,B7)</f>
        <v>102.28571428571429</v>
      </c>
      <c r="C115">
        <f>AVERAGE(C111,C95,C103,C87,C79,C71,C63,C55,C47,C39,C31,C23,C15,C7)</f>
        <v>204.64285714285714</v>
      </c>
      <c r="D115">
        <f>AVERAGE(D111,D95,D103,D87,D79,D71,D63,D55,D47,D39,D31,D23,D15,D7)</f>
        <v>93.285714285714292</v>
      </c>
      <c r="E115">
        <f>AVERAGE(E111,E95,E103,E87,E79,E71,E63,E55,E47,E39,E31,E23,E15,E7)</f>
        <v>101.57142857142857</v>
      </c>
      <c r="F115">
        <f>AVERAGE(F111,F95,F103,F87,F79,F71,F63,F55,F47,F39,F31,F23,F15,F7)</f>
        <v>74.785714285714292</v>
      </c>
    </row>
    <row r="119" spans="1:6" ht="18" x14ac:dyDescent="0.3">
      <c r="B119" s="8" t="s">
        <v>27</v>
      </c>
      <c r="C119" s="19" t="s">
        <v>26</v>
      </c>
      <c r="D119" s="19" t="s">
        <v>16</v>
      </c>
      <c r="E119" s="19" t="s">
        <v>22</v>
      </c>
      <c r="F119" s="19" t="s">
        <v>21</v>
      </c>
    </row>
    <row r="120" spans="1:6" ht="18" x14ac:dyDescent="0.35">
      <c r="A120" t="s">
        <v>55</v>
      </c>
      <c r="B120" s="23">
        <v>1</v>
      </c>
      <c r="C120" s="23">
        <v>1</v>
      </c>
      <c r="D120" s="23">
        <v>1</v>
      </c>
      <c r="E120" s="23">
        <v>1</v>
      </c>
      <c r="F120" s="23">
        <v>1</v>
      </c>
    </row>
    <row r="121" spans="1:6" ht="18" x14ac:dyDescent="0.35">
      <c r="A121" s="12" t="s">
        <v>56</v>
      </c>
      <c r="B121" s="23">
        <v>1</v>
      </c>
      <c r="C121" s="23">
        <v>0.81669999999999998</v>
      </c>
      <c r="D121" s="23">
        <v>0.98666666666666669</v>
      </c>
      <c r="E121" s="23">
        <v>0.97222222222222221</v>
      </c>
      <c r="F121" s="23">
        <v>0.95714285714285718</v>
      </c>
    </row>
    <row r="122" spans="1:6" ht="18" x14ac:dyDescent="0.35">
      <c r="A122" s="14" t="s">
        <v>57</v>
      </c>
      <c r="B122" s="25">
        <v>0.8314606741573034</v>
      </c>
      <c r="C122" s="25">
        <v>0.36979166666666669</v>
      </c>
      <c r="D122" s="25">
        <v>0.84466019417475724</v>
      </c>
      <c r="E122" s="25">
        <v>0.83505154639175261</v>
      </c>
      <c r="F122" s="25">
        <v>0.57391304347826089</v>
      </c>
    </row>
    <row r="123" spans="1:6" ht="18" x14ac:dyDescent="0.35">
      <c r="A123" s="16" t="s">
        <v>58</v>
      </c>
      <c r="B123" s="24">
        <v>0.82300884955752207</v>
      </c>
      <c r="C123" s="24">
        <v>0.28333333333333333</v>
      </c>
      <c r="D123" s="24">
        <v>0.80434782608695654</v>
      </c>
      <c r="E123" s="24">
        <v>0.81707317073170727</v>
      </c>
      <c r="F123" s="24">
        <v>0.5725190839694656</v>
      </c>
    </row>
    <row r="124" spans="1:6" ht="18" x14ac:dyDescent="0.35">
      <c r="A124" s="26" t="s">
        <v>59</v>
      </c>
      <c r="B124" s="29">
        <v>0.81751824817518304</v>
      </c>
      <c r="C124" s="29">
        <v>7.1129707112970716E-2</v>
      </c>
      <c r="D124" s="29">
        <v>0.81730769230769229</v>
      </c>
      <c r="E124" s="29">
        <v>0.78899082568807344</v>
      </c>
      <c r="F124" s="29">
        <v>0.53191489361702127</v>
      </c>
    </row>
    <row r="125" spans="1:6" ht="18" x14ac:dyDescent="0.35">
      <c r="A125" s="38" t="s">
        <v>60</v>
      </c>
      <c r="B125" s="41">
        <v>0.80833333333333335</v>
      </c>
      <c r="C125" s="41">
        <v>2.8571428571428571E-2</v>
      </c>
      <c r="D125" s="41">
        <v>0.83673469387755106</v>
      </c>
      <c r="E125" s="41">
        <v>0.797752808988764</v>
      </c>
      <c r="F125" s="41">
        <v>0.32</v>
      </c>
    </row>
    <row r="126" spans="1:6" ht="18" x14ac:dyDescent="0.35">
      <c r="A126" s="42" t="s">
        <v>61</v>
      </c>
      <c r="B126" s="45">
        <v>0.74757281553398058</v>
      </c>
      <c r="C126" s="45">
        <v>0</v>
      </c>
      <c r="D126" s="45">
        <v>0.77450980392156865</v>
      </c>
      <c r="E126" s="45">
        <v>0.78102189781021902</v>
      </c>
      <c r="F126" s="45">
        <v>0.26136363636363635</v>
      </c>
    </row>
    <row r="127" spans="1:6" ht="18" x14ac:dyDescent="0.35">
      <c r="A127" s="46" t="s">
        <v>62</v>
      </c>
      <c r="B127" s="49">
        <v>0.73333333333333328</v>
      </c>
      <c r="C127" s="49">
        <v>0</v>
      </c>
      <c r="D127" s="49">
        <v>0.6853932584269663</v>
      </c>
      <c r="E127" s="49">
        <v>0.6696428571428571</v>
      </c>
      <c r="F127" s="49">
        <v>0.15</v>
      </c>
    </row>
    <row r="128" spans="1:6" ht="18" x14ac:dyDescent="0.35">
      <c r="A128" s="50" t="s">
        <v>63</v>
      </c>
      <c r="B128" s="53">
        <v>0.7</v>
      </c>
      <c r="C128" s="53">
        <v>0</v>
      </c>
      <c r="D128" s="53">
        <v>0.63</v>
      </c>
      <c r="E128" s="53">
        <v>0.64655172413793105</v>
      </c>
      <c r="F128" s="53">
        <v>0.1</v>
      </c>
    </row>
    <row r="129" spans="1:6" ht="18" x14ac:dyDescent="0.35">
      <c r="A129" s="54" t="s">
        <v>64</v>
      </c>
      <c r="B129" s="57">
        <v>0.65</v>
      </c>
      <c r="C129" s="57">
        <v>0</v>
      </c>
      <c r="D129" s="57">
        <v>0.35</v>
      </c>
      <c r="E129" s="57">
        <v>0.63</v>
      </c>
      <c r="F129" s="57">
        <v>7.0000000000000007E-2</v>
      </c>
    </row>
    <row r="130" spans="1:6" ht="18" x14ac:dyDescent="0.35">
      <c r="A130" s="58" t="s">
        <v>65</v>
      </c>
      <c r="B130" s="61">
        <v>0.31531531531531531</v>
      </c>
      <c r="C130" s="61">
        <v>0</v>
      </c>
      <c r="D130" s="61">
        <v>0.25</v>
      </c>
      <c r="E130" s="61">
        <v>0.37894736842105264</v>
      </c>
      <c r="F130" s="61">
        <v>3.7499999999999999E-2</v>
      </c>
    </row>
    <row r="131" spans="1:6" ht="18" x14ac:dyDescent="0.35">
      <c r="A131" s="62" t="s">
        <v>66</v>
      </c>
      <c r="B131" s="65">
        <v>0.21</v>
      </c>
      <c r="C131" s="65">
        <v>0</v>
      </c>
      <c r="D131" s="65">
        <v>0.17</v>
      </c>
      <c r="E131" s="65">
        <v>0.32500000000000001</v>
      </c>
      <c r="F131" s="65">
        <v>0</v>
      </c>
    </row>
    <row r="132" spans="1:6" ht="18" x14ac:dyDescent="0.35">
      <c r="A132" s="66" t="s">
        <v>67</v>
      </c>
      <c r="B132" s="69">
        <v>0.17857142857142858</v>
      </c>
      <c r="C132" s="69">
        <v>0</v>
      </c>
      <c r="D132" s="69">
        <v>9.2307692307692313E-2</v>
      </c>
      <c r="E132" s="69">
        <v>0.18681318681318682</v>
      </c>
      <c r="F132" s="69">
        <v>0</v>
      </c>
    </row>
    <row r="133" spans="1:6" ht="18" x14ac:dyDescent="0.35">
      <c r="A133" s="70" t="s">
        <v>41</v>
      </c>
      <c r="B133" s="74">
        <v>0.06</v>
      </c>
      <c r="C133" s="74">
        <v>0</v>
      </c>
      <c r="D133" s="74">
        <v>6.363636363636363E-2</v>
      </c>
      <c r="E133" s="74">
        <v>8.8495575221238937E-2</v>
      </c>
      <c r="F133" s="73">
        <v>0</v>
      </c>
    </row>
    <row r="134" spans="1:6" ht="18" x14ac:dyDescent="0.35">
      <c r="A134" s="75" t="s">
        <v>41</v>
      </c>
      <c r="B134" s="77">
        <v>0</v>
      </c>
      <c r="C134" s="77">
        <v>0</v>
      </c>
      <c r="D134" s="77">
        <v>0</v>
      </c>
      <c r="E134" s="77">
        <v>0</v>
      </c>
      <c r="F134" s="77">
        <v>0</v>
      </c>
    </row>
  </sheetData>
  <pageMargins left="0.78740157499999996" right="0.78740157499999996" top="0.984251969" bottom="0.984251969" header="0.3" footer="0.3"/>
  <pageSetup paperSize="9" orientation="portrait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2018 + 2021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 Hauser</dc:creator>
  <cp:lastModifiedBy>Renaud LEGOUIS</cp:lastModifiedBy>
  <cp:lastPrinted>2018-08-13T12:44:51Z</cp:lastPrinted>
  <dcterms:created xsi:type="dcterms:W3CDTF">2018-07-26T14:53:16Z</dcterms:created>
  <dcterms:modified xsi:type="dcterms:W3CDTF">2023-06-21T07:21:59Z</dcterms:modified>
</cp:coreProperties>
</file>